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PLAN ZA 2026-2028\"/>
    </mc:Choice>
  </mc:AlternateContent>
  <xr:revisionPtr revIDLastSave="0" documentId="13_ncr:1_{8364EFFB-F7F4-47F8-926C-638B82571A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0" l="1"/>
  <c r="E25" i="3"/>
  <c r="E24" i="3" s="1"/>
  <c r="E11" i="3"/>
  <c r="C27" i="8"/>
  <c r="E5" i="7"/>
  <c r="F52" i="7"/>
  <c r="F5" i="7"/>
  <c r="F7" i="7"/>
  <c r="F24" i="7"/>
  <c r="I7" i="7"/>
  <c r="H24" i="7"/>
  <c r="I24" i="7"/>
  <c r="H5" i="7"/>
  <c r="I5" i="7"/>
  <c r="H7" i="7"/>
  <c r="G5" i="7"/>
  <c r="G7" i="7"/>
  <c r="G24" i="7"/>
  <c r="B27" i="8"/>
  <c r="D30" i="3"/>
  <c r="C31" i="3"/>
  <c r="D25" i="3"/>
  <c r="D24" i="3" s="1"/>
  <c r="D11" i="3"/>
  <c r="D10" i="3" s="1"/>
  <c r="G11" i="3"/>
  <c r="H11" i="3"/>
  <c r="H10" i="3" s="1"/>
  <c r="F11" i="3"/>
  <c r="F10" i="3" s="1"/>
  <c r="G25" i="3"/>
  <c r="H25" i="3"/>
  <c r="H24" i="3" s="1"/>
  <c r="F25" i="3"/>
  <c r="F24" i="3" s="1"/>
  <c r="I11" i="10"/>
  <c r="J11" i="10"/>
  <c r="H11" i="10"/>
  <c r="I8" i="10"/>
  <c r="J8" i="10"/>
  <c r="H8" i="10"/>
  <c r="E27" i="8"/>
  <c r="F27" i="8"/>
  <c r="D27" i="8"/>
  <c r="B10" i="8"/>
  <c r="E10" i="3"/>
  <c r="C10" i="8"/>
  <c r="F10" i="8"/>
  <c r="E10" i="8"/>
  <c r="D10" i="8"/>
  <c r="G10" i="3"/>
  <c r="G24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22" i="10" l="1"/>
  <c r="G28" i="10" s="1"/>
  <c r="G29" i="10" s="1"/>
  <c r="I22" i="10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</calcChain>
</file>

<file path=xl/sharedStrings.xml><?xml version="1.0" encoding="utf-8"?>
<sst xmlns="http://schemas.openxmlformats.org/spreadsheetml/2006/main" count="250" uniqueCount="132">
  <si>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</si>
  <si>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</si>
  <si>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</si>
  <si>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</si>
  <si>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</si>
  <si>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</si>
  <si>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</si>
  <si>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</si>
  <si>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</si>
  <si>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</si>
  <si>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</si>
  <si>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</si>
  <si>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</si>
  <si>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</si>
  <si>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</si>
  <si>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</si>
  <si>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</si>
  <si>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</si>
  <si>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</si>
  <si>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</si>
  <si>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</si>
  <si>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</si>
  <si>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</si>
  <si>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</si>
  <si>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</si>
  <si>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</si>
  <si>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</si>
  <si>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</si>
  <si>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</si>
  <si>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</si>
  <si>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</si>
  <si>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</si>
  <si>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</si>
  <si>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</si>
  <si>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</si>
  <si>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</si>
  <si>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</si>
  <si>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</si>
  <si>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</si>
  <si>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</si>
  <si>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</si>
  <si>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</si>
  <si>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</si>
  <si>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</si>
  <si>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</si>
  <si>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</si>
  <si>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</si>
  <si>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</si>
  <si>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</si>
  <si>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</si>
  <si>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</si>
  <si>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</si>
  <si>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</si>
  <si>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</si>
  <si>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</si>
  <si>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</si>
  <si>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</si>
  <si>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</si>
  <si>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</si>
  <si>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</si>
  <si>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</si>
  <si>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</si>
  <si>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za posebne namjene. Izvor 41</t>
  </si>
  <si>
    <t>Prihodi od pružanja usluga- vlstiti prihodi, izvor 31</t>
  </si>
  <si>
    <t>Prihodi od državnog proračuna, Zadarska županija, izvor 45</t>
  </si>
  <si>
    <t>Kazne, upravne mjere i ostali prihodi</t>
  </si>
  <si>
    <t>Financijski rashodi</t>
  </si>
  <si>
    <t>Ostali rashodi</t>
  </si>
  <si>
    <t>11 Opći prihodi i primici</t>
  </si>
  <si>
    <t>19 Predfinanciranje iz ZŽ</t>
  </si>
  <si>
    <t>31 Vlastiti prihodi</t>
  </si>
  <si>
    <t>41 Prihodi z aposebne namjene</t>
  </si>
  <si>
    <t>42 Višak/ manjak prihoda</t>
  </si>
  <si>
    <t xml:space="preserve">45 F.P. i dod. Udio u por. Na dohodak </t>
  </si>
  <si>
    <t>51 Državni proračun</t>
  </si>
  <si>
    <t>53 Proračun JLS</t>
  </si>
  <si>
    <t>54 Pomoči iz inozemstva</t>
  </si>
  <si>
    <t>61 Tekuće  donacije korisnici</t>
  </si>
  <si>
    <t>GLAVA 03-04 OSNOVNOŠKOLSKO OBRAZOVANJE</t>
  </si>
  <si>
    <t>Funkcija: 0912</t>
  </si>
  <si>
    <t>PROGRAM 2202</t>
  </si>
  <si>
    <t>Osnovno školstvo-standard</t>
  </si>
  <si>
    <t>Aktivnost A2202-01</t>
  </si>
  <si>
    <t>Djelatnost osnovnih škola</t>
  </si>
  <si>
    <t>Izvor financiranja 45</t>
  </si>
  <si>
    <t>F.P. i dod. udio u por. na dohodak</t>
  </si>
  <si>
    <t>Tekući projekt - T2202-03</t>
  </si>
  <si>
    <t>Hitne intervencije u osnovnim školama</t>
  </si>
  <si>
    <t>Aktivnost A2202-04</t>
  </si>
  <si>
    <t>Administracija i upravljanje</t>
  </si>
  <si>
    <t>Izvor financiranja 51</t>
  </si>
  <si>
    <t>Državni proračun</t>
  </si>
  <si>
    <t>PROGRAM 2203</t>
  </si>
  <si>
    <t>Osnovno školstvo-iznad standarda</t>
  </si>
  <si>
    <t>Aktivnost A2203-01</t>
  </si>
  <si>
    <t>Javne potrebe u prosvjeti-korisnici</t>
  </si>
  <si>
    <t>Izvor financiranja 11</t>
  </si>
  <si>
    <t>Opći prihodi i primici</t>
  </si>
  <si>
    <t>Aktivnost A2203-04</t>
  </si>
  <si>
    <t>Podizanje kvalitete i standarda u školstvu</t>
  </si>
  <si>
    <t>Aktivnost A2203-27</t>
  </si>
  <si>
    <t>Udžbenici</t>
  </si>
  <si>
    <t>Aktivnost A2203-33</t>
  </si>
  <si>
    <t>Prehrana za učenike</t>
  </si>
  <si>
    <t>Zalihe menstrualnih higijenskih potrepština</t>
  </si>
  <si>
    <t>09 Obrazovanje</t>
  </si>
  <si>
    <t>091 Predškolsko i osnovno obrazovanje</t>
  </si>
  <si>
    <t>096 Dodatne usluge u obrazovanju</t>
  </si>
  <si>
    <t>Rashodi za nabavu nefinanciske imovine</t>
  </si>
  <si>
    <t>Aktivnost T2203-03</t>
  </si>
  <si>
    <t>Kapitalna ulaganjau osnovnim školama</t>
  </si>
  <si>
    <t>Projekcija proračuna
za 2027.</t>
  </si>
  <si>
    <t>Projekcija 
za 2027.</t>
  </si>
  <si>
    <t>12 Višak/manjak prihoda ZŽ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</si>
  <si>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</si>
  <si>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</si>
  <si>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</si>
  <si>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</si>
  <si>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</si>
  <si>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</si>
  <si>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</si>
  <si>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</si>
  <si>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Izvor financiranja 51, 42</t>
  </si>
  <si>
    <t>Aktivnost A2203-08</t>
  </si>
  <si>
    <t>Školska shema</t>
  </si>
  <si>
    <t>izvor financiranja 54</t>
  </si>
  <si>
    <t>Ministarstvo</t>
  </si>
  <si>
    <t>Izvor financiranja 41,53.31,5103,61</t>
  </si>
  <si>
    <t>Vlastiti prihodi, donacije, ministarstvo, višak, županija</t>
  </si>
  <si>
    <t>Nabava proizvedene imovine</t>
  </si>
  <si>
    <t>Izvor fiannciranja 45</t>
  </si>
  <si>
    <t>Izvor financiranja 45,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</si>
</sst>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3" fontId="3" fillId="2" borderId="6" xfId="0" applyNumberFormat="1" applyFont="1" applyFill="1" applyBorder="1" applyAlignment="1" applyProtection="1">
      <alignment horizontal="right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2" fontId="6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/>
    </xf>
    <xf numFmtId="0" fontId="1" fillId="0" borderId="4" xfId="0" applyFont="1" applyBorder="1"/>
    <xf numFmtId="0" fontId="0" fillId="0" borderId="3" xfId="0" applyBorder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/>
    <xf numFmtId="0" fontId="21" fillId="0" borderId="3" xfId="0" applyFont="1" applyBorder="1"/>
    <xf numFmtId="0" fontId="1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indent="47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right"/>
    </xf>
    <xf numFmtId="0" fontId="22" fillId="0" borderId="3" xfId="0" applyFont="1" applyBorder="1" applyAlignment="1">
      <alignment horizontal="left" indent="47"/>
    </xf>
    <xf numFmtId="0" fontId="23" fillId="0" borderId="3" xfId="0" applyFont="1" applyBorder="1" applyAlignment="1">
      <alignment horizontal="left" indent="47"/>
    </xf>
    <xf numFmtId="0" fontId="7" fillId="2" borderId="3" xfId="0" applyNumberFormat="1" applyFont="1" applyFill="1" applyBorder="1" applyAlignment="1" applyProtection="1">
      <alignment horizontal="left" vertical="center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2" fontId="0" fillId="0" borderId="2" xfId="0" applyNumberFormat="1" applyBorder="1" applyAlignment="1">
      <alignment horizontal="center" vertical="center"/>
    </xf>
    <xf numFmtId="3" fontId="0" fillId="0" borderId="3" xfId="0" applyNumberFormat="1" applyBorder="1"/>
    <xf numFmtId="0" fontId="0" fillId="0" borderId="3" xfId="0" applyFont="1" applyBorder="1"/>
    <xf numFmtId="0" fontId="24" fillId="0" borderId="1" xfId="0" applyFont="1" applyBorder="1" applyAlignment="1">
      <alignment horizontal="left" indent="1"/>
    </xf>
    <xf numFmtId="0" fontId="24" fillId="0" borderId="2" xfId="0" applyFont="1" applyBorder="1" applyAlignment="1">
      <alignment horizontal="left" indent="1"/>
    </xf>
    <xf numFmtId="0" fontId="24" fillId="0" borderId="4" xfId="0" applyFont="1" applyBorder="1" applyAlignment="1">
      <alignment horizontal="left" indent="1"/>
    </xf>
    <xf numFmtId="0" fontId="24" fillId="0" borderId="3" xfId="0" applyFont="1" applyBorder="1"/>
    <xf numFmtId="3" fontId="1" fillId="0" borderId="3" xfId="0" applyNumberFormat="1" applyFont="1" applyBorder="1"/>
    <xf numFmtId="4" fontId="6" fillId="2" borderId="3" xfId="0" applyNumberFormat="1" applyFont="1" applyFill="1" applyBorder="1" applyAlignment="1">
      <alignment horizontal="center" wrapText="1"/>
    </xf>
    <xf numFmtId="3" fontId="0" fillId="0" borderId="3" xfId="0" applyNumberFormat="1" applyFont="1" applyBorder="1"/>
    <xf numFmtId="4" fontId="0" fillId="0" borderId="3" xfId="0" applyNumberFormat="1" applyFont="1" applyBorder="1" applyAlignment="1">
      <alignment horizontal="center"/>
    </xf>
    <xf numFmtId="3" fontId="6" fillId="4" borderId="2" xfId="0" applyNumberFormat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3" fillId="2" borderId="3" xfId="0" applyFont="1" applyFill="1" applyBorder="1" applyAlignment="1">
      <alignment horizontal="left" vertical="center" wrapText="1" indent="1"/>
    </xf>
    <xf numFmtId="0" fontId="21" fillId="0" borderId="1" xfId="0" applyFont="1" applyBorder="1"/>
    <xf numFmtId="0" fontId="21" fillId="0" borderId="2" xfId="0" applyFont="1" applyBorder="1"/>
    <xf numFmtId="0" fontId="21" fillId="0" borderId="4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zoomScale="96" zoomScaleNormal="100" zoomScaleSheetLayoutView="96" workbookViewId="0">
      <selection activeCell="G12" sqref="G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7" t="s">
        <v>114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37" t="s">
        <v>18</v>
      </c>
      <c r="B3" s="137"/>
      <c r="C3" s="137"/>
      <c r="D3" s="137"/>
      <c r="E3" s="137"/>
      <c r="F3" s="137"/>
      <c r="G3" s="137"/>
      <c r="H3" s="137"/>
      <c r="I3" s="138"/>
      <c r="J3" s="138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37" t="s">
        <v>24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30</v>
      </c>
    </row>
    <row r="7" spans="1:10" ht="25.5" x14ac:dyDescent="0.25">
      <c r="A7" s="27"/>
      <c r="B7" s="28"/>
      <c r="C7" s="28"/>
      <c r="D7" s="29"/>
      <c r="E7" s="30"/>
      <c r="F7" s="3" t="s">
        <v>115</v>
      </c>
      <c r="G7" s="3" t="s">
        <v>116</v>
      </c>
      <c r="H7" s="3" t="s">
        <v>117</v>
      </c>
      <c r="I7" s="3" t="s">
        <v>111</v>
      </c>
      <c r="J7" s="3" t="s">
        <v>118</v>
      </c>
    </row>
    <row r="8" spans="1:10" x14ac:dyDescent="0.25">
      <c r="A8" s="140" t="s">
        <v>0</v>
      </c>
      <c r="B8" s="141"/>
      <c r="C8" s="141"/>
      <c r="D8" s="141"/>
      <c r="E8" s="142"/>
      <c r="F8" s="31">
        <v>1020648</v>
      </c>
      <c r="G8" s="31">
        <v>1139198.6299999999</v>
      </c>
      <c r="H8" s="31">
        <f>H9+H10</f>
        <v>1175601.08</v>
      </c>
      <c r="I8" s="31">
        <f t="shared" ref="I8:J8" si="0">I9+I10</f>
        <v>1193235.0900000001</v>
      </c>
      <c r="J8" s="31">
        <f t="shared" si="0"/>
        <v>1211133.6200000001</v>
      </c>
    </row>
    <row r="9" spans="1:10" x14ac:dyDescent="0.25">
      <c r="A9" s="143" t="s">
        <v>32</v>
      </c>
      <c r="B9" s="144"/>
      <c r="C9" s="144"/>
      <c r="D9" s="144"/>
      <c r="E9" s="136"/>
      <c r="F9" s="32">
        <v>1020648</v>
      </c>
      <c r="G9" s="32">
        <v>1139198.6299999999</v>
      </c>
      <c r="H9" s="32">
        <v>1175601.08</v>
      </c>
      <c r="I9" s="32">
        <v>1193235.0900000001</v>
      </c>
      <c r="J9" s="32">
        <v>1211133.6200000001</v>
      </c>
    </row>
    <row r="10" spans="1:10" x14ac:dyDescent="0.25">
      <c r="A10" s="145" t="s">
        <v>33</v>
      </c>
      <c r="B10" s="136"/>
      <c r="C10" s="136"/>
      <c r="D10" s="136"/>
      <c r="E10" s="136"/>
      <c r="F10" s="32">
        <v>0</v>
      </c>
      <c r="G10" s="32">
        <v>0</v>
      </c>
      <c r="H10" s="32">
        <v>0</v>
      </c>
      <c r="I10" s="32">
        <v>0</v>
      </c>
      <c r="J10" s="32">
        <v>0</v>
      </c>
    </row>
    <row r="11" spans="1:10" x14ac:dyDescent="0.25">
      <c r="A11" s="35" t="s">
        <v>1</v>
      </c>
      <c r="B11" s="43"/>
      <c r="C11" s="43"/>
      <c r="D11" s="43"/>
      <c r="E11" s="43"/>
      <c r="F11" s="31">
        <v>1014639</v>
      </c>
      <c r="G11" s="31">
        <f>G12+G13</f>
        <v>1139198.6299999999</v>
      </c>
      <c r="H11" s="31">
        <f>H12+H13</f>
        <v>1175601.08</v>
      </c>
      <c r="I11" s="31">
        <f t="shared" ref="I11:J11" si="1">I12+I13</f>
        <v>1193234.0899999999</v>
      </c>
      <c r="J11" s="31">
        <f t="shared" si="1"/>
        <v>1211133.6199999999</v>
      </c>
    </row>
    <row r="12" spans="1:10" x14ac:dyDescent="0.25">
      <c r="A12" s="146" t="s">
        <v>34</v>
      </c>
      <c r="B12" s="144"/>
      <c r="C12" s="144"/>
      <c r="D12" s="144"/>
      <c r="E12" s="144"/>
      <c r="F12" s="32">
        <v>6977723</v>
      </c>
      <c r="G12" s="32">
        <v>1113748.23</v>
      </c>
      <c r="H12" s="32">
        <v>1150472.6000000001</v>
      </c>
      <c r="I12" s="32">
        <v>1167729.69</v>
      </c>
      <c r="J12" s="44">
        <v>1185245.6399999999</v>
      </c>
    </row>
    <row r="13" spans="1:10" x14ac:dyDescent="0.25">
      <c r="A13" s="135" t="s">
        <v>35</v>
      </c>
      <c r="B13" s="136"/>
      <c r="C13" s="136"/>
      <c r="D13" s="136"/>
      <c r="E13" s="136"/>
      <c r="F13" s="45">
        <v>36916</v>
      </c>
      <c r="G13" s="45">
        <v>25450.400000000001</v>
      </c>
      <c r="H13" s="45">
        <v>25128.48</v>
      </c>
      <c r="I13" s="45">
        <v>25504.400000000001</v>
      </c>
      <c r="J13" s="44">
        <v>25887.98</v>
      </c>
    </row>
    <row r="14" spans="1:10" x14ac:dyDescent="0.25">
      <c r="A14" s="147" t="s">
        <v>54</v>
      </c>
      <c r="B14" s="141"/>
      <c r="C14" s="141"/>
      <c r="D14" s="141"/>
      <c r="E14" s="141"/>
      <c r="F14" s="31">
        <v>2740</v>
      </c>
      <c r="G14" s="31">
        <v>0</v>
      </c>
      <c r="H14" s="31">
        <v>0</v>
      </c>
      <c r="I14" s="31">
        <v>0</v>
      </c>
      <c r="J14" s="31"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37" t="s">
        <v>25</v>
      </c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115</v>
      </c>
      <c r="G18" s="3" t="s">
        <v>116</v>
      </c>
      <c r="H18" s="3" t="s">
        <v>117</v>
      </c>
      <c r="I18" s="3" t="s">
        <v>111</v>
      </c>
      <c r="J18" s="3" t="s">
        <v>118</v>
      </c>
    </row>
    <row r="19" spans="1:10" x14ac:dyDescent="0.25">
      <c r="A19" s="135" t="s">
        <v>36</v>
      </c>
      <c r="B19" s="136"/>
      <c r="C19" s="136"/>
      <c r="D19" s="136"/>
      <c r="E19" s="136"/>
      <c r="F19" s="45">
        <v>0</v>
      </c>
      <c r="G19" s="45">
        <v>0</v>
      </c>
      <c r="H19" s="45">
        <v>0</v>
      </c>
      <c r="I19" s="45">
        <v>0</v>
      </c>
      <c r="J19" s="44">
        <v>0</v>
      </c>
    </row>
    <row r="20" spans="1:10" x14ac:dyDescent="0.25">
      <c r="A20" s="135" t="s">
        <v>37</v>
      </c>
      <c r="B20" s="136"/>
      <c r="C20" s="136"/>
      <c r="D20" s="136"/>
      <c r="E20" s="136"/>
      <c r="F20" s="45">
        <v>0</v>
      </c>
      <c r="G20" s="45">
        <v>0</v>
      </c>
      <c r="H20" s="45">
        <v>0</v>
      </c>
      <c r="I20" s="45">
        <v>0</v>
      </c>
      <c r="J20" s="44">
        <v>0</v>
      </c>
    </row>
    <row r="21" spans="1:10" x14ac:dyDescent="0.25">
      <c r="A21" s="147" t="s">
        <v>2</v>
      </c>
      <c r="B21" s="141"/>
      <c r="C21" s="141"/>
      <c r="D21" s="141"/>
      <c r="E21" s="141"/>
      <c r="F21" s="31">
        <f>F19-F20</f>
        <v>0</v>
      </c>
      <c r="G21" s="31">
        <f t="shared" ref="G21:J21" si="2">G19-G20</f>
        <v>0</v>
      </c>
      <c r="H21" s="31">
        <f t="shared" si="2"/>
        <v>0</v>
      </c>
      <c r="I21" s="31">
        <f t="shared" si="2"/>
        <v>0</v>
      </c>
      <c r="J21" s="31">
        <f t="shared" si="2"/>
        <v>0</v>
      </c>
    </row>
    <row r="22" spans="1:10" x14ac:dyDescent="0.25">
      <c r="A22" s="147" t="s">
        <v>55</v>
      </c>
      <c r="B22" s="141"/>
      <c r="C22" s="141"/>
      <c r="D22" s="141"/>
      <c r="E22" s="141"/>
      <c r="F22" s="31">
        <f>F14+F21</f>
        <v>2740</v>
      </c>
      <c r="G22" s="31">
        <f t="shared" ref="G22:J22" si="3">G14+G21</f>
        <v>0</v>
      </c>
      <c r="H22" s="31">
        <f t="shared" si="3"/>
        <v>0</v>
      </c>
      <c r="I22" s="31">
        <f t="shared" si="3"/>
        <v>0</v>
      </c>
      <c r="J22" s="31">
        <f t="shared" si="3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37" t="s">
        <v>56</v>
      </c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7"/>
      <c r="B26" s="28"/>
      <c r="C26" s="28"/>
      <c r="D26" s="29"/>
      <c r="E26" s="30"/>
      <c r="F26" s="3" t="s">
        <v>115</v>
      </c>
      <c r="G26" s="3" t="s">
        <v>116</v>
      </c>
      <c r="H26" s="3" t="s">
        <v>117</v>
      </c>
      <c r="I26" s="3" t="s">
        <v>111</v>
      </c>
      <c r="J26" s="3" t="s">
        <v>118</v>
      </c>
    </row>
    <row r="27" spans="1:10" ht="15" customHeight="1" x14ac:dyDescent="0.25">
      <c r="A27" s="150" t="s">
        <v>57</v>
      </c>
      <c r="B27" s="151"/>
      <c r="C27" s="151"/>
      <c r="D27" s="151"/>
      <c r="E27" s="152"/>
      <c r="F27" s="46">
        <v>0</v>
      </c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25">
      <c r="A28" s="147" t="s">
        <v>58</v>
      </c>
      <c r="B28" s="141"/>
      <c r="C28" s="141"/>
      <c r="D28" s="141"/>
      <c r="E28" s="141"/>
      <c r="F28" s="48">
        <f>F22+F27</f>
        <v>2740</v>
      </c>
      <c r="G28" s="48">
        <f t="shared" ref="G28:J28" si="4">G22+G27</f>
        <v>0</v>
      </c>
      <c r="H28" s="48">
        <f t="shared" si="4"/>
        <v>0</v>
      </c>
      <c r="I28" s="48">
        <f t="shared" si="4"/>
        <v>0</v>
      </c>
      <c r="J28" s="49">
        <f t="shared" si="4"/>
        <v>0</v>
      </c>
    </row>
    <row r="29" spans="1:10" ht="45" customHeight="1" x14ac:dyDescent="0.25">
      <c r="A29" s="140" t="s">
        <v>59</v>
      </c>
      <c r="B29" s="153"/>
      <c r="C29" s="153"/>
      <c r="D29" s="153"/>
      <c r="E29" s="154"/>
      <c r="F29" s="48">
        <f>F14+F21+F27-F28</f>
        <v>0</v>
      </c>
      <c r="G29" s="48">
        <f t="shared" ref="G29:J29" si="5">G14+G21+G27-G28</f>
        <v>0</v>
      </c>
      <c r="H29" s="48">
        <f t="shared" si="5"/>
        <v>0</v>
      </c>
      <c r="I29" s="48">
        <f t="shared" si="5"/>
        <v>0</v>
      </c>
      <c r="J29" s="49">
        <f t="shared" si="5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155" t="s">
        <v>53</v>
      </c>
      <c r="B31" s="155"/>
      <c r="C31" s="155"/>
      <c r="D31" s="155"/>
      <c r="E31" s="155"/>
      <c r="F31" s="155"/>
      <c r="G31" s="155"/>
      <c r="H31" s="155"/>
      <c r="I31" s="155"/>
      <c r="J31" s="155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115</v>
      </c>
      <c r="G33" s="59" t="s">
        <v>116</v>
      </c>
      <c r="H33" s="59" t="s">
        <v>117</v>
      </c>
      <c r="I33" s="59" t="s">
        <v>111</v>
      </c>
      <c r="J33" s="59" t="s">
        <v>118</v>
      </c>
    </row>
    <row r="34" spans="1:10" x14ac:dyDescent="0.25">
      <c r="A34" s="150" t="s">
        <v>57</v>
      </c>
      <c r="B34" s="151"/>
      <c r="C34" s="151"/>
      <c r="D34" s="151"/>
      <c r="E34" s="152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150" t="s">
        <v>60</v>
      </c>
      <c r="B35" s="151"/>
      <c r="C35" s="151"/>
      <c r="D35" s="151"/>
      <c r="E35" s="152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150" t="s">
        <v>61</v>
      </c>
      <c r="B36" s="156"/>
      <c r="C36" s="156"/>
      <c r="D36" s="156"/>
      <c r="E36" s="157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147" t="s">
        <v>58</v>
      </c>
      <c r="B37" s="141"/>
      <c r="C37" s="141"/>
      <c r="D37" s="141"/>
      <c r="E37" s="141"/>
      <c r="F37" s="33">
        <f>F34-F35+F36</f>
        <v>0</v>
      </c>
      <c r="G37" s="33">
        <f t="shared" ref="G37:J37" si="6">G34-G35+G36</f>
        <v>0</v>
      </c>
      <c r="H37" s="33">
        <f t="shared" si="6"/>
        <v>0</v>
      </c>
      <c r="I37" s="33">
        <f t="shared" si="6"/>
        <v>0</v>
      </c>
      <c r="J37" s="60">
        <f t="shared" si="6"/>
        <v>0</v>
      </c>
    </row>
    <row r="38" spans="1:10" ht="17.25" customHeight="1" x14ac:dyDescent="0.25"/>
    <row r="39" spans="1:10" x14ac:dyDescent="0.25">
      <c r="A39" s="148" t="s">
        <v>31</v>
      </c>
      <c r="B39" s="149"/>
      <c r="C39" s="149"/>
      <c r="D39" s="149"/>
      <c r="E39" s="149"/>
      <c r="F39" s="149"/>
      <c r="G39" s="149"/>
      <c r="H39" s="149"/>
      <c r="I39" s="149"/>
      <c r="J39" s="149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view="pageBreakPreview" topLeftCell="A4" zoomScale="136" zoomScaleNormal="100" zoomScaleSheetLayoutView="136" workbookViewId="0">
      <selection activeCell="E28" sqref="E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7" t="s">
        <v>114</v>
      </c>
      <c r="B1" s="137"/>
      <c r="C1" s="137"/>
      <c r="D1" s="137"/>
      <c r="E1" s="137"/>
      <c r="F1" s="137"/>
      <c r="G1" s="137"/>
      <c r="H1" s="13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7" t="s">
        <v>18</v>
      </c>
      <c r="B3" s="137"/>
      <c r="C3" s="137"/>
      <c r="D3" s="137"/>
      <c r="E3" s="137"/>
      <c r="F3" s="137"/>
      <c r="G3" s="137"/>
      <c r="H3" s="13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37" t="s">
        <v>38</v>
      </c>
      <c r="B7" s="137"/>
      <c r="C7" s="137"/>
      <c r="D7" s="137"/>
      <c r="E7" s="137"/>
      <c r="F7" s="137"/>
      <c r="G7" s="137"/>
      <c r="H7" s="13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119</v>
      </c>
      <c r="E9" s="20" t="s">
        <v>116</v>
      </c>
      <c r="F9" s="20" t="s">
        <v>120</v>
      </c>
      <c r="G9" s="20" t="s">
        <v>112</v>
      </c>
      <c r="H9" s="20" t="s">
        <v>121</v>
      </c>
    </row>
    <row r="10" spans="1:8" x14ac:dyDescent="0.25">
      <c r="A10" s="37"/>
      <c r="B10" s="38"/>
      <c r="C10" s="36" t="s">
        <v>0</v>
      </c>
      <c r="D10" s="69">
        <f>D11</f>
        <v>1020648</v>
      </c>
      <c r="E10" s="61">
        <f>E11</f>
        <v>1139198.6300000001</v>
      </c>
      <c r="F10" s="61">
        <f>F11</f>
        <v>1175601.08</v>
      </c>
      <c r="G10" s="61">
        <f>G11</f>
        <v>1193235.0900000001</v>
      </c>
      <c r="H10" s="61">
        <f>H11</f>
        <v>1211133.6199999999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SUM(D12:D15)</f>
        <v>1020648</v>
      </c>
      <c r="E11" s="9">
        <f>SUM(E12:E16)</f>
        <v>1139198.6300000001</v>
      </c>
      <c r="F11" s="9">
        <f>SUM(F12:F18)</f>
        <v>1175601.08</v>
      </c>
      <c r="G11" s="9">
        <f t="shared" ref="G11:H11" si="0">SUM(G12:G18)</f>
        <v>1193235.0900000001</v>
      </c>
      <c r="H11" s="9">
        <f t="shared" si="0"/>
        <v>1211133.6199999999</v>
      </c>
    </row>
    <row r="12" spans="1:8" ht="38.25" x14ac:dyDescent="0.25">
      <c r="A12" s="11"/>
      <c r="B12" s="16">
        <v>63</v>
      </c>
      <c r="C12" s="16" t="s">
        <v>27</v>
      </c>
      <c r="D12" s="8">
        <v>900936</v>
      </c>
      <c r="E12" s="9">
        <v>1058404.67</v>
      </c>
      <c r="F12" s="9">
        <v>1096123.76</v>
      </c>
      <c r="G12" s="9">
        <v>1112565.6100000001</v>
      </c>
      <c r="H12" s="9">
        <v>1129254.1000000001</v>
      </c>
    </row>
    <row r="13" spans="1:8" ht="25.5" x14ac:dyDescent="0.25">
      <c r="A13" s="11"/>
      <c r="B13" s="16">
        <v>65</v>
      </c>
      <c r="C13" s="16" t="s">
        <v>62</v>
      </c>
      <c r="D13" s="8">
        <v>3495</v>
      </c>
      <c r="E13" s="9">
        <v>1200</v>
      </c>
      <c r="F13" s="9">
        <v>600</v>
      </c>
      <c r="G13" s="9">
        <v>609</v>
      </c>
      <c r="H13" s="9">
        <v>618.14</v>
      </c>
    </row>
    <row r="14" spans="1:8" ht="25.5" x14ac:dyDescent="0.25">
      <c r="A14" s="11"/>
      <c r="B14" s="16">
        <v>66</v>
      </c>
      <c r="C14" s="16" t="s">
        <v>63</v>
      </c>
      <c r="D14" s="8">
        <v>9312</v>
      </c>
      <c r="E14" s="9">
        <v>7166.36</v>
      </c>
      <c r="F14" s="9">
        <v>6449.72</v>
      </c>
      <c r="G14" s="9">
        <v>6546.47</v>
      </c>
      <c r="H14" s="9">
        <v>6644.66</v>
      </c>
    </row>
    <row r="15" spans="1:8" ht="38.25" x14ac:dyDescent="0.25">
      <c r="A15" s="11"/>
      <c r="B15" s="16">
        <v>67</v>
      </c>
      <c r="C15" s="16" t="s">
        <v>64</v>
      </c>
      <c r="D15" s="8">
        <v>106905</v>
      </c>
      <c r="E15" s="9">
        <v>72427.600000000006</v>
      </c>
      <c r="F15" s="9">
        <v>72427.600000000006</v>
      </c>
      <c r="G15" s="9">
        <v>73514.009999999995</v>
      </c>
      <c r="H15" s="9">
        <v>74616.72</v>
      </c>
    </row>
    <row r="16" spans="1:8" ht="24.75" customHeight="1" x14ac:dyDescent="0.25">
      <c r="A16" s="12"/>
      <c r="B16" s="12">
        <v>68</v>
      </c>
      <c r="C16" s="18" t="s">
        <v>65</v>
      </c>
      <c r="D16" s="8">
        <v>0</v>
      </c>
      <c r="E16" s="9">
        <v>0</v>
      </c>
      <c r="F16" s="9">
        <v>0</v>
      </c>
      <c r="G16" s="9">
        <v>0</v>
      </c>
      <c r="H16" s="9">
        <v>0</v>
      </c>
    </row>
    <row r="17" spans="1:8" ht="25.5" x14ac:dyDescent="0.25">
      <c r="A17" s="14">
        <v>7</v>
      </c>
      <c r="B17" s="15"/>
      <c r="C17" s="25" t="s">
        <v>8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</row>
    <row r="18" spans="1:8" ht="38.25" x14ac:dyDescent="0.25">
      <c r="A18" s="16"/>
      <c r="B18" s="16">
        <v>72</v>
      </c>
      <c r="C18" s="26" t="s">
        <v>26</v>
      </c>
      <c r="D18" s="8">
        <v>0</v>
      </c>
      <c r="E18" s="9">
        <v>0</v>
      </c>
      <c r="F18" s="9">
        <v>0</v>
      </c>
      <c r="G18" s="9">
        <v>0</v>
      </c>
      <c r="H18" s="10">
        <v>0</v>
      </c>
    </row>
    <row r="21" spans="1:8" ht="15.75" x14ac:dyDescent="0.25">
      <c r="A21" s="137" t="s">
        <v>39</v>
      </c>
      <c r="B21" s="158"/>
      <c r="C21" s="158"/>
      <c r="D21" s="158"/>
      <c r="E21" s="158"/>
      <c r="F21" s="158"/>
      <c r="G21" s="158"/>
      <c r="H21" s="158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0" t="s">
        <v>5</v>
      </c>
      <c r="B23" s="19" t="s">
        <v>6</v>
      </c>
      <c r="C23" s="19" t="s">
        <v>9</v>
      </c>
      <c r="D23" s="19" t="s">
        <v>119</v>
      </c>
      <c r="E23" s="20" t="s">
        <v>116</v>
      </c>
      <c r="F23" s="20" t="s">
        <v>120</v>
      </c>
      <c r="G23" s="20" t="s">
        <v>112</v>
      </c>
      <c r="H23" s="20" t="s">
        <v>121</v>
      </c>
    </row>
    <row r="24" spans="1:8" ht="15.75" customHeight="1" x14ac:dyDescent="0.25">
      <c r="A24" s="37"/>
      <c r="B24" s="38"/>
      <c r="C24" s="36" t="s">
        <v>1</v>
      </c>
      <c r="D24" s="69">
        <f>D25+D30</f>
        <v>1014639</v>
      </c>
      <c r="E24" s="61">
        <f>E25+E30</f>
        <v>1139198.6300000001</v>
      </c>
      <c r="F24" s="61">
        <f>F25+F30</f>
        <v>1175601.0799999998</v>
      </c>
      <c r="G24" s="61">
        <f t="shared" ref="G24:H24" si="1">G25+G30</f>
        <v>1193235.0900000001</v>
      </c>
      <c r="H24" s="61">
        <f t="shared" si="1"/>
        <v>1211133.6199999999</v>
      </c>
    </row>
    <row r="25" spans="1:8" x14ac:dyDescent="0.25">
      <c r="A25" s="11">
        <v>3</v>
      </c>
      <c r="B25" s="11"/>
      <c r="C25" s="11" t="s">
        <v>10</v>
      </c>
      <c r="D25" s="8">
        <f>SUM(D26:D29)</f>
        <v>977722</v>
      </c>
      <c r="E25" s="9">
        <f>SUM(E26:E29)</f>
        <v>1113748.2300000002</v>
      </c>
      <c r="F25" s="9">
        <f>SUM(F26:F29)</f>
        <v>1150472.5999999999</v>
      </c>
      <c r="G25" s="9">
        <f t="shared" ref="G25:H25" si="2">SUM(G26:G29)</f>
        <v>1167729.6900000002</v>
      </c>
      <c r="H25" s="9">
        <f t="shared" si="2"/>
        <v>1185245.6399999999</v>
      </c>
    </row>
    <row r="26" spans="1:8" x14ac:dyDescent="0.25">
      <c r="A26" s="11"/>
      <c r="B26" s="16">
        <v>31</v>
      </c>
      <c r="C26" s="16" t="s">
        <v>11</v>
      </c>
      <c r="D26" s="8">
        <v>809336</v>
      </c>
      <c r="E26" s="9">
        <v>931963.17</v>
      </c>
      <c r="F26" s="9">
        <v>978561.33</v>
      </c>
      <c r="G26" s="9">
        <v>993239.75</v>
      </c>
      <c r="H26" s="9">
        <v>1008138.34</v>
      </c>
    </row>
    <row r="27" spans="1:8" x14ac:dyDescent="0.25">
      <c r="A27" s="12"/>
      <c r="B27" s="12">
        <v>32</v>
      </c>
      <c r="C27" s="12" t="s">
        <v>21</v>
      </c>
      <c r="D27" s="8">
        <v>168172</v>
      </c>
      <c r="E27" s="9">
        <v>181145.24</v>
      </c>
      <c r="F27" s="9">
        <v>171520.77</v>
      </c>
      <c r="G27" s="9">
        <v>174093.58</v>
      </c>
      <c r="H27" s="9">
        <v>176705</v>
      </c>
    </row>
    <row r="28" spans="1:8" x14ac:dyDescent="0.25">
      <c r="A28" s="12"/>
      <c r="B28" s="12">
        <v>34</v>
      </c>
      <c r="C28" s="12" t="s">
        <v>66</v>
      </c>
      <c r="D28" s="8">
        <v>214</v>
      </c>
      <c r="E28" s="9">
        <v>249.32</v>
      </c>
      <c r="F28" s="9">
        <v>0</v>
      </c>
      <c r="G28" s="9">
        <v>0</v>
      </c>
      <c r="H28" s="9">
        <v>0</v>
      </c>
    </row>
    <row r="29" spans="1:8" x14ac:dyDescent="0.25">
      <c r="A29" s="12"/>
      <c r="B29" s="12">
        <v>38</v>
      </c>
      <c r="C29" s="12" t="s">
        <v>67</v>
      </c>
      <c r="D29" s="8">
        <v>0</v>
      </c>
      <c r="E29" s="9">
        <v>390.5</v>
      </c>
      <c r="F29" s="9">
        <v>390.5</v>
      </c>
      <c r="G29" s="9">
        <v>396.36</v>
      </c>
      <c r="H29" s="9">
        <v>402.3</v>
      </c>
    </row>
    <row r="30" spans="1:8" ht="25.5" x14ac:dyDescent="0.25">
      <c r="A30" s="14">
        <v>4</v>
      </c>
      <c r="B30" s="15"/>
      <c r="C30" s="25" t="s">
        <v>12</v>
      </c>
      <c r="D30" s="117">
        <f>D31+D32</f>
        <v>36917</v>
      </c>
      <c r="E30" s="118">
        <v>25450.400000000001</v>
      </c>
      <c r="F30" s="118">
        <v>25128.48</v>
      </c>
      <c r="G30" s="118">
        <v>25505.4</v>
      </c>
      <c r="H30" s="118">
        <v>25887.98</v>
      </c>
    </row>
    <row r="31" spans="1:8" ht="25.5" x14ac:dyDescent="0.25">
      <c r="A31" s="17"/>
      <c r="B31" s="116">
        <v>42</v>
      </c>
      <c r="C31" s="26" t="str">
        <f>C32</f>
        <v>Rashodi za nabavu nefinancijske imovine</v>
      </c>
      <c r="D31" s="8">
        <v>16254</v>
      </c>
      <c r="E31" s="9">
        <v>25450.400000000001</v>
      </c>
      <c r="F31" s="9"/>
      <c r="G31" s="9"/>
      <c r="H31" s="9"/>
    </row>
    <row r="32" spans="1:8" ht="25.5" x14ac:dyDescent="0.25">
      <c r="A32" s="16"/>
      <c r="B32" s="16">
        <v>45</v>
      </c>
      <c r="C32" s="26" t="s">
        <v>12</v>
      </c>
      <c r="D32" s="8">
        <v>20663</v>
      </c>
      <c r="E32" s="9">
        <v>0</v>
      </c>
      <c r="F32" s="9">
        <v>25128.48</v>
      </c>
      <c r="G32" s="9">
        <v>25505.4</v>
      </c>
      <c r="H32" s="10">
        <v>25887.98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8"/>
  <sheetViews>
    <sheetView view="pageBreakPreview" topLeftCell="A19" zoomScale="130" zoomScaleNormal="100" zoomScaleSheetLayoutView="130" workbookViewId="0">
      <selection activeCell="C28" sqref="C2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7" t="s">
        <v>114</v>
      </c>
      <c r="B1" s="137"/>
      <c r="C1" s="137"/>
      <c r="D1" s="137"/>
      <c r="E1" s="137"/>
      <c r="F1" s="137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37" t="s">
        <v>18</v>
      </c>
      <c r="B3" s="137"/>
      <c r="C3" s="137"/>
      <c r="D3" s="137"/>
      <c r="E3" s="137"/>
      <c r="F3" s="137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137" t="s">
        <v>4</v>
      </c>
      <c r="B5" s="137"/>
      <c r="C5" s="137"/>
      <c r="D5" s="137"/>
      <c r="E5" s="137"/>
      <c r="F5" s="137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137" t="s">
        <v>40</v>
      </c>
      <c r="B7" s="137"/>
      <c r="C7" s="137"/>
      <c r="D7" s="137"/>
      <c r="E7" s="137"/>
      <c r="F7" s="137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42</v>
      </c>
      <c r="B9" s="19" t="s">
        <v>119</v>
      </c>
      <c r="C9" s="20" t="s">
        <v>116</v>
      </c>
      <c r="D9" s="20" t="s">
        <v>120</v>
      </c>
      <c r="E9" s="20" t="s">
        <v>112</v>
      </c>
      <c r="F9" s="20" t="s">
        <v>121</v>
      </c>
    </row>
    <row r="10" spans="1:6" x14ac:dyDescent="0.25">
      <c r="A10" s="39" t="s">
        <v>0</v>
      </c>
      <c r="B10" s="68">
        <f>SUM(B11:B21)</f>
        <v>1020648</v>
      </c>
      <c r="C10" s="65">
        <f>SUM(C11:C21)</f>
        <v>1139198.6299999999</v>
      </c>
      <c r="D10" s="65">
        <f>SUM(D11:D21)</f>
        <v>1175601.08</v>
      </c>
      <c r="E10" s="65">
        <f>SUM(E11:E21)</f>
        <v>1193235.0899999999</v>
      </c>
      <c r="F10" s="65">
        <f>SUM(F11:F21)</f>
        <v>1211133.6200000001</v>
      </c>
    </row>
    <row r="11" spans="1:6" x14ac:dyDescent="0.25">
      <c r="A11" s="26" t="s">
        <v>68</v>
      </c>
      <c r="B11" s="66">
        <v>1360</v>
      </c>
      <c r="C11" s="66">
        <v>0</v>
      </c>
      <c r="D11" s="64">
        <v>0</v>
      </c>
      <c r="E11" s="64">
        <v>0</v>
      </c>
      <c r="F11" s="64">
        <v>0</v>
      </c>
    </row>
    <row r="12" spans="1:6" x14ac:dyDescent="0.25">
      <c r="A12" s="26" t="s">
        <v>113</v>
      </c>
      <c r="B12" s="66">
        <v>5767</v>
      </c>
      <c r="C12" s="66">
        <v>0</v>
      </c>
      <c r="D12" s="64">
        <v>0</v>
      </c>
      <c r="E12" s="64">
        <v>0</v>
      </c>
      <c r="F12" s="64">
        <v>0</v>
      </c>
    </row>
    <row r="13" spans="1:6" x14ac:dyDescent="0.25">
      <c r="A13" s="12" t="s">
        <v>69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6" x14ac:dyDescent="0.25">
      <c r="A14" s="12" t="s">
        <v>70</v>
      </c>
      <c r="B14" s="9">
        <v>9262</v>
      </c>
      <c r="C14" s="9">
        <v>7166.36</v>
      </c>
      <c r="D14" s="9">
        <v>6449.72</v>
      </c>
      <c r="E14" s="9">
        <v>6546.47</v>
      </c>
      <c r="F14" s="9">
        <v>6644.66</v>
      </c>
    </row>
    <row r="15" spans="1:6" ht="25.5" x14ac:dyDescent="0.25">
      <c r="A15" s="16" t="s">
        <v>71</v>
      </c>
      <c r="B15" s="8">
        <v>3495</v>
      </c>
      <c r="C15" s="9">
        <v>1200</v>
      </c>
      <c r="D15" s="9">
        <v>600</v>
      </c>
      <c r="E15" s="9">
        <v>609</v>
      </c>
      <c r="F15" s="9">
        <v>618.14</v>
      </c>
    </row>
    <row r="16" spans="1:6" x14ac:dyDescent="0.25">
      <c r="A16" s="63" t="s">
        <v>72</v>
      </c>
      <c r="B16" s="8">
        <v>12251</v>
      </c>
      <c r="C16" s="9">
        <v>8001.83</v>
      </c>
      <c r="D16" s="9">
        <v>0</v>
      </c>
      <c r="E16" s="9">
        <v>0</v>
      </c>
      <c r="F16" s="9">
        <v>0</v>
      </c>
    </row>
    <row r="17" spans="1:6" ht="25.5" x14ac:dyDescent="0.25">
      <c r="A17" s="62" t="s">
        <v>73</v>
      </c>
      <c r="B17" s="8">
        <v>87579</v>
      </c>
      <c r="C17" s="9">
        <v>72427.600000000006</v>
      </c>
      <c r="D17" s="9">
        <v>72427.600000000006</v>
      </c>
      <c r="E17" s="9">
        <v>73514.009999999995</v>
      </c>
      <c r="F17" s="10">
        <v>74616.72</v>
      </c>
    </row>
    <row r="18" spans="1:6" x14ac:dyDescent="0.25">
      <c r="A18" s="62" t="s">
        <v>74</v>
      </c>
      <c r="B18" s="8">
        <v>884958</v>
      </c>
      <c r="C18" s="9">
        <v>1031822.84</v>
      </c>
      <c r="D18" s="9">
        <v>1080043.76</v>
      </c>
      <c r="E18" s="9">
        <v>1096244.4099999999</v>
      </c>
      <c r="F18" s="10">
        <v>1112688.08</v>
      </c>
    </row>
    <row r="19" spans="1:6" x14ac:dyDescent="0.25">
      <c r="A19" s="62" t="s">
        <v>75</v>
      </c>
      <c r="B19" s="8">
        <v>15000</v>
      </c>
      <c r="C19" s="9">
        <v>17000</v>
      </c>
      <c r="D19" s="9">
        <v>16000</v>
      </c>
      <c r="E19" s="9">
        <v>16240</v>
      </c>
      <c r="F19" s="10">
        <v>16483.599999999999</v>
      </c>
    </row>
    <row r="20" spans="1:6" ht="15.75" customHeight="1" x14ac:dyDescent="0.25">
      <c r="A20" s="62" t="s">
        <v>76</v>
      </c>
      <c r="B20" s="8">
        <v>926</v>
      </c>
      <c r="C20" s="9">
        <v>0</v>
      </c>
      <c r="D20" s="9">
        <v>0</v>
      </c>
      <c r="E20" s="9">
        <v>0</v>
      </c>
      <c r="F20" s="10">
        <v>0</v>
      </c>
    </row>
    <row r="21" spans="1:6" x14ac:dyDescent="0.25">
      <c r="A21" s="12" t="s">
        <v>77</v>
      </c>
      <c r="B21" s="8">
        <v>50</v>
      </c>
      <c r="C21" s="9">
        <v>1580</v>
      </c>
      <c r="D21" s="9">
        <v>80</v>
      </c>
      <c r="E21" s="9">
        <v>81.2</v>
      </c>
      <c r="F21" s="10">
        <v>82.42</v>
      </c>
    </row>
    <row r="24" spans="1:6" ht="15.75" customHeight="1" x14ac:dyDescent="0.25">
      <c r="A24" s="137" t="s">
        <v>41</v>
      </c>
      <c r="B24" s="137"/>
      <c r="C24" s="137"/>
      <c r="D24" s="137"/>
      <c r="E24" s="137"/>
      <c r="F24" s="137"/>
    </row>
    <row r="25" spans="1:6" ht="18" x14ac:dyDescent="0.25">
      <c r="A25" s="24"/>
      <c r="B25" s="24"/>
      <c r="C25" s="24"/>
      <c r="D25" s="24"/>
      <c r="E25" s="5"/>
      <c r="F25" s="5"/>
    </row>
    <row r="26" spans="1:6" ht="25.5" x14ac:dyDescent="0.25">
      <c r="A26" s="20" t="s">
        <v>42</v>
      </c>
      <c r="B26" s="19" t="s">
        <v>119</v>
      </c>
      <c r="C26" s="20" t="s">
        <v>116</v>
      </c>
      <c r="D26" s="20" t="s">
        <v>120</v>
      </c>
      <c r="E26" s="20" t="s">
        <v>112</v>
      </c>
      <c r="F26" s="20" t="s">
        <v>121</v>
      </c>
    </row>
    <row r="27" spans="1:6" x14ac:dyDescent="0.25">
      <c r="A27" s="39" t="s">
        <v>1</v>
      </c>
      <c r="B27" s="69">
        <f>SUM(B28:B38)</f>
        <v>1014639</v>
      </c>
      <c r="C27" s="65">
        <f>SUM(C28:C38)</f>
        <v>1139198.6299999999</v>
      </c>
      <c r="D27" s="65">
        <f>SUM(D28:D38)</f>
        <v>1175601.08</v>
      </c>
      <c r="E27" s="65">
        <f t="shared" ref="E27:F27" si="0">SUM(E28:E38)</f>
        <v>1193235.0899999999</v>
      </c>
      <c r="F27" s="65">
        <f t="shared" si="0"/>
        <v>1211133.6200000001</v>
      </c>
    </row>
    <row r="28" spans="1:6" x14ac:dyDescent="0.25">
      <c r="A28" s="26" t="s">
        <v>68</v>
      </c>
      <c r="B28" s="8">
        <v>3342</v>
      </c>
      <c r="C28" s="9">
        <v>0</v>
      </c>
      <c r="D28" s="64">
        <v>0</v>
      </c>
      <c r="E28" s="64">
        <v>0</v>
      </c>
      <c r="F28" s="64">
        <v>0</v>
      </c>
    </row>
    <row r="29" spans="1:6" x14ac:dyDescent="0.25">
      <c r="A29" s="26" t="s">
        <v>113</v>
      </c>
      <c r="B29" s="8">
        <v>5767</v>
      </c>
      <c r="C29" s="9">
        <v>0</v>
      </c>
      <c r="D29" s="64">
        <v>0</v>
      </c>
      <c r="E29" s="64">
        <v>0</v>
      </c>
      <c r="F29" s="64">
        <v>0</v>
      </c>
    </row>
    <row r="30" spans="1:6" x14ac:dyDescent="0.25">
      <c r="A30" s="12" t="s">
        <v>69</v>
      </c>
      <c r="B30" s="8">
        <v>0</v>
      </c>
      <c r="C30" s="9">
        <v>0</v>
      </c>
      <c r="D30" s="9">
        <v>0</v>
      </c>
      <c r="E30" s="9">
        <v>0</v>
      </c>
      <c r="F30" s="9">
        <v>0</v>
      </c>
    </row>
    <row r="31" spans="1:6" x14ac:dyDescent="0.25">
      <c r="A31" s="12" t="s">
        <v>70</v>
      </c>
      <c r="B31" s="8">
        <v>9135</v>
      </c>
      <c r="C31" s="9">
        <v>7166.36</v>
      </c>
      <c r="D31" s="9">
        <v>6449.72</v>
      </c>
      <c r="E31" s="9">
        <v>6546.47</v>
      </c>
      <c r="F31" s="9">
        <v>6644.66</v>
      </c>
    </row>
    <row r="32" spans="1:6" ht="25.5" x14ac:dyDescent="0.25">
      <c r="A32" s="16" t="s">
        <v>71</v>
      </c>
      <c r="B32" s="8">
        <v>1359</v>
      </c>
      <c r="C32" s="9">
        <v>1200</v>
      </c>
      <c r="D32" s="9">
        <v>600</v>
      </c>
      <c r="E32" s="9">
        <v>609</v>
      </c>
      <c r="F32" s="9">
        <v>618.14</v>
      </c>
    </row>
    <row r="33" spans="1:6" x14ac:dyDescent="0.25">
      <c r="A33" s="63" t="s">
        <v>72</v>
      </c>
      <c r="B33" s="8">
        <v>11295</v>
      </c>
      <c r="C33" s="9">
        <v>8001.83</v>
      </c>
      <c r="D33" s="9">
        <v>0</v>
      </c>
      <c r="E33" s="9">
        <v>0</v>
      </c>
      <c r="F33" s="9">
        <v>0</v>
      </c>
    </row>
    <row r="34" spans="1:6" ht="25.5" x14ac:dyDescent="0.25">
      <c r="A34" s="62" t="s">
        <v>73</v>
      </c>
      <c r="B34" s="8">
        <v>87527</v>
      </c>
      <c r="C34" s="9">
        <v>72427.600000000006</v>
      </c>
      <c r="D34" s="9">
        <v>72427.600000000006</v>
      </c>
      <c r="E34" s="9">
        <v>73514.009999999995</v>
      </c>
      <c r="F34" s="10">
        <v>74616.72</v>
      </c>
    </row>
    <row r="35" spans="1:6" x14ac:dyDescent="0.25">
      <c r="A35" s="62" t="s">
        <v>74</v>
      </c>
      <c r="B35" s="8">
        <v>884308</v>
      </c>
      <c r="C35" s="9">
        <v>1031822.84</v>
      </c>
      <c r="D35" s="9">
        <v>1080043.76</v>
      </c>
      <c r="E35" s="9">
        <v>1096244.4099999999</v>
      </c>
      <c r="F35" s="10">
        <v>1112688.08</v>
      </c>
    </row>
    <row r="36" spans="1:6" x14ac:dyDescent="0.25">
      <c r="A36" s="62" t="s">
        <v>75</v>
      </c>
      <c r="B36" s="8">
        <v>10930</v>
      </c>
      <c r="C36" s="9">
        <v>17000</v>
      </c>
      <c r="D36" s="9">
        <v>16000</v>
      </c>
      <c r="E36" s="9">
        <v>16240</v>
      </c>
      <c r="F36" s="10">
        <v>16483.599999999999</v>
      </c>
    </row>
    <row r="37" spans="1:6" x14ac:dyDescent="0.25">
      <c r="A37" s="62" t="s">
        <v>76</v>
      </c>
      <c r="B37" s="119">
        <v>926</v>
      </c>
      <c r="C37" s="113">
        <v>0</v>
      </c>
      <c r="D37" s="9">
        <v>0</v>
      </c>
      <c r="E37" s="9">
        <v>0</v>
      </c>
      <c r="F37" s="10">
        <v>0</v>
      </c>
    </row>
    <row r="38" spans="1:6" x14ac:dyDescent="0.25">
      <c r="A38" s="12" t="s">
        <v>77</v>
      </c>
      <c r="B38" s="119">
        <v>50</v>
      </c>
      <c r="C38" s="113">
        <v>1580</v>
      </c>
      <c r="D38" s="9">
        <v>80</v>
      </c>
      <c r="E38" s="9">
        <v>81.2</v>
      </c>
      <c r="F38" s="10">
        <v>82.42</v>
      </c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view="pageBreakPreview" zoomScale="154" zoomScaleNormal="100" zoomScaleSheetLayoutView="154" workbookViewId="0">
      <selection activeCell="D13" sqref="D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7" t="s">
        <v>114</v>
      </c>
      <c r="B1" s="137"/>
      <c r="C1" s="137"/>
      <c r="D1" s="137"/>
      <c r="E1" s="137"/>
      <c r="F1" s="13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37" t="s">
        <v>18</v>
      </c>
      <c r="B3" s="137"/>
      <c r="C3" s="137"/>
      <c r="D3" s="137"/>
      <c r="E3" s="138"/>
      <c r="F3" s="13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37" t="s">
        <v>4</v>
      </c>
      <c r="B5" s="139"/>
      <c r="C5" s="139"/>
      <c r="D5" s="139"/>
      <c r="E5" s="139"/>
      <c r="F5" s="13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37" t="s">
        <v>13</v>
      </c>
      <c r="B7" s="158"/>
      <c r="C7" s="158"/>
      <c r="D7" s="158"/>
      <c r="E7" s="158"/>
      <c r="F7" s="15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42</v>
      </c>
      <c r="B9" s="19" t="s">
        <v>119</v>
      </c>
      <c r="C9" s="20" t="s">
        <v>116</v>
      </c>
      <c r="D9" s="20" t="s">
        <v>120</v>
      </c>
      <c r="E9" s="20" t="s">
        <v>112</v>
      </c>
      <c r="F9" s="20" t="s">
        <v>121</v>
      </c>
    </row>
    <row r="10" spans="1:6" ht="15.75" customHeight="1" x14ac:dyDescent="0.25">
      <c r="A10" s="11" t="s">
        <v>14</v>
      </c>
      <c r="B10" s="8">
        <v>1014639</v>
      </c>
      <c r="C10" s="9">
        <v>1139198.6299999999</v>
      </c>
      <c r="D10" s="9">
        <v>1175601.08</v>
      </c>
      <c r="E10" s="9">
        <v>1193235.0900000001</v>
      </c>
      <c r="F10" s="9">
        <v>1211133.6200000001</v>
      </c>
    </row>
    <row r="11" spans="1:6" ht="15.75" customHeight="1" x14ac:dyDescent="0.25">
      <c r="A11" s="11" t="s">
        <v>105</v>
      </c>
      <c r="B11" s="8">
        <v>1014639</v>
      </c>
      <c r="C11" s="9">
        <v>1139198.6299999999</v>
      </c>
      <c r="D11" s="9">
        <v>1175601.08</v>
      </c>
      <c r="E11" s="9">
        <v>1193235.0900000001</v>
      </c>
      <c r="F11" s="9">
        <v>1211133.6200000001</v>
      </c>
    </row>
    <row r="12" spans="1:6" x14ac:dyDescent="0.25">
      <c r="A12" s="18" t="s">
        <v>106</v>
      </c>
      <c r="B12" s="8">
        <v>978800</v>
      </c>
      <c r="C12" s="9">
        <v>1104818.31</v>
      </c>
      <c r="D12" s="9">
        <v>1154354.1200000001</v>
      </c>
      <c r="E12" s="9">
        <v>1171669.43</v>
      </c>
      <c r="F12" s="9">
        <v>1189244.47</v>
      </c>
    </row>
    <row r="13" spans="1:6" x14ac:dyDescent="0.25">
      <c r="A13" s="17" t="s">
        <v>107</v>
      </c>
      <c r="B13" s="8">
        <v>35839</v>
      </c>
      <c r="C13" s="9">
        <v>34380.32</v>
      </c>
      <c r="D13" s="9">
        <v>21246.959999999999</v>
      </c>
      <c r="E13" s="9">
        <v>21565.66</v>
      </c>
      <c r="F13" s="9">
        <v>21889.15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view="pageBreakPreview" zoomScale="136" zoomScaleNormal="100" zoomScaleSheetLayoutView="136" workbookViewId="0">
      <selection activeCell="H4" sqref="H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7" t="s">
        <v>114</v>
      </c>
      <c r="B1" s="137"/>
      <c r="C1" s="137"/>
      <c r="D1" s="137"/>
      <c r="E1" s="137"/>
      <c r="F1" s="137"/>
      <c r="G1" s="137"/>
      <c r="H1" s="13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7" t="s">
        <v>18</v>
      </c>
      <c r="B3" s="137"/>
      <c r="C3" s="137"/>
      <c r="D3" s="137"/>
      <c r="E3" s="137"/>
      <c r="F3" s="137"/>
      <c r="G3" s="137"/>
      <c r="H3" s="13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7" t="s">
        <v>47</v>
      </c>
      <c r="B5" s="137"/>
      <c r="C5" s="137"/>
      <c r="D5" s="137"/>
      <c r="E5" s="137"/>
      <c r="F5" s="137"/>
      <c r="G5" s="137"/>
      <c r="H5" s="13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29</v>
      </c>
      <c r="D7" s="19" t="s">
        <v>119</v>
      </c>
      <c r="E7" s="20" t="s">
        <v>116</v>
      </c>
      <c r="F7" s="20" t="s">
        <v>120</v>
      </c>
      <c r="G7" s="20" t="s">
        <v>112</v>
      </c>
      <c r="H7" s="20" t="s">
        <v>121</v>
      </c>
    </row>
    <row r="8" spans="1:8" x14ac:dyDescent="0.25">
      <c r="A8" s="37"/>
      <c r="B8" s="38"/>
      <c r="C8" s="36" t="s">
        <v>49</v>
      </c>
      <c r="D8" s="38">
        <v>0</v>
      </c>
      <c r="E8" s="37">
        <v>0</v>
      </c>
      <c r="F8" s="37">
        <v>0</v>
      </c>
      <c r="G8" s="37">
        <v>0</v>
      </c>
      <c r="H8" s="37">
        <v>0</v>
      </c>
    </row>
    <row r="9" spans="1:8" ht="25.5" x14ac:dyDescent="0.25">
      <c r="A9" s="11">
        <v>8</v>
      </c>
      <c r="B9" s="11"/>
      <c r="C9" s="11" t="s">
        <v>15</v>
      </c>
      <c r="D9" s="8">
        <v>0</v>
      </c>
      <c r="E9" s="9">
        <v>0</v>
      </c>
      <c r="F9" s="9">
        <v>0</v>
      </c>
      <c r="G9" s="9">
        <v>0</v>
      </c>
      <c r="H9" s="9">
        <v>0</v>
      </c>
    </row>
    <row r="10" spans="1:8" x14ac:dyDescent="0.25">
      <c r="A10" s="11"/>
      <c r="B10" s="16">
        <v>84</v>
      </c>
      <c r="C10" s="16" t="s">
        <v>22</v>
      </c>
      <c r="D10" s="8">
        <v>0</v>
      </c>
      <c r="E10" s="9">
        <v>0</v>
      </c>
      <c r="F10" s="9">
        <v>0</v>
      </c>
      <c r="G10" s="9">
        <v>0</v>
      </c>
      <c r="H10" s="9">
        <v>0</v>
      </c>
    </row>
    <row r="11" spans="1:8" x14ac:dyDescent="0.25">
      <c r="A11" s="11"/>
      <c r="B11" s="16"/>
      <c r="C11" s="40"/>
      <c r="D11" s="8">
        <v>0</v>
      </c>
      <c r="E11" s="9">
        <v>0</v>
      </c>
      <c r="F11" s="9">
        <v>0</v>
      </c>
      <c r="G11" s="9">
        <v>0</v>
      </c>
      <c r="H11" s="9">
        <v>0</v>
      </c>
    </row>
    <row r="12" spans="1:8" x14ac:dyDescent="0.25">
      <c r="A12" s="11"/>
      <c r="B12" s="16"/>
      <c r="C12" s="36" t="s">
        <v>52</v>
      </c>
      <c r="D12" s="8">
        <v>0</v>
      </c>
      <c r="E12" s="9">
        <v>0</v>
      </c>
      <c r="F12" s="9">
        <v>0</v>
      </c>
      <c r="G12" s="9">
        <v>0</v>
      </c>
      <c r="H12" s="9">
        <v>0</v>
      </c>
    </row>
    <row r="13" spans="1:8" ht="25.5" x14ac:dyDescent="0.25">
      <c r="A13" s="14">
        <v>5</v>
      </c>
      <c r="B13" s="15"/>
      <c r="C13" s="25" t="s">
        <v>16</v>
      </c>
      <c r="D13" s="8">
        <v>0</v>
      </c>
      <c r="E13" s="9">
        <v>0</v>
      </c>
      <c r="F13" s="9">
        <v>0</v>
      </c>
      <c r="G13" s="9">
        <v>0</v>
      </c>
      <c r="H13" s="9">
        <v>0</v>
      </c>
    </row>
    <row r="14" spans="1:8" ht="25.5" x14ac:dyDescent="0.25">
      <c r="A14" s="16"/>
      <c r="B14" s="16">
        <v>54</v>
      </c>
      <c r="C14" s="26" t="s">
        <v>23</v>
      </c>
      <c r="D14" s="8">
        <v>0</v>
      </c>
      <c r="E14" s="9">
        <v>0</v>
      </c>
      <c r="F14" s="9">
        <v>0</v>
      </c>
      <c r="G14" s="9">
        <v>0</v>
      </c>
      <c r="H14" s="10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7"/>
  <sheetViews>
    <sheetView view="pageBreakPreview" topLeftCell="A7" zoomScale="178" zoomScaleNormal="100" zoomScaleSheetLayoutView="178" workbookViewId="0">
      <selection activeCell="E4" sqref="E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7" t="s">
        <v>114</v>
      </c>
      <c r="B1" s="137"/>
      <c r="C1" s="137"/>
      <c r="D1" s="137"/>
      <c r="E1" s="137"/>
      <c r="F1" s="137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37" t="s">
        <v>18</v>
      </c>
      <c r="B3" s="137"/>
      <c r="C3" s="137"/>
      <c r="D3" s="137"/>
      <c r="E3" s="137"/>
      <c r="F3" s="137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137" t="s">
        <v>48</v>
      </c>
      <c r="B5" s="137"/>
      <c r="C5" s="137"/>
      <c r="D5" s="137"/>
      <c r="E5" s="137"/>
      <c r="F5" s="137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42</v>
      </c>
      <c r="B7" s="19" t="s">
        <v>119</v>
      </c>
      <c r="C7" s="20" t="s">
        <v>116</v>
      </c>
      <c r="D7" s="20" t="s">
        <v>120</v>
      </c>
      <c r="E7" s="20" t="s">
        <v>112</v>
      </c>
      <c r="F7" s="20" t="s">
        <v>121</v>
      </c>
    </row>
    <row r="8" spans="1:6" x14ac:dyDescent="0.25">
      <c r="A8" s="11" t="s">
        <v>49</v>
      </c>
      <c r="B8" s="8">
        <v>0</v>
      </c>
      <c r="C8" s="9">
        <v>0</v>
      </c>
      <c r="D8" s="9">
        <v>0</v>
      </c>
      <c r="E8" s="9">
        <v>0</v>
      </c>
      <c r="F8" s="9">
        <v>0</v>
      </c>
    </row>
    <row r="9" spans="1:6" ht="25.5" x14ac:dyDescent="0.25">
      <c r="A9" s="11" t="s">
        <v>50</v>
      </c>
      <c r="B9" s="8">
        <v>0</v>
      </c>
      <c r="C9" s="9">
        <v>0</v>
      </c>
      <c r="D9" s="9">
        <v>0</v>
      </c>
      <c r="E9" s="9">
        <v>0</v>
      </c>
      <c r="F9" s="9">
        <v>0</v>
      </c>
    </row>
    <row r="10" spans="1:6" ht="25.5" x14ac:dyDescent="0.25">
      <c r="A10" s="18" t="s">
        <v>51</v>
      </c>
      <c r="B10" s="8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5">
      <c r="A11" s="18"/>
      <c r="B11" s="8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5">
      <c r="A12" s="11" t="s">
        <v>52</v>
      </c>
      <c r="B12" s="8">
        <v>0</v>
      </c>
      <c r="C12" s="9">
        <v>0</v>
      </c>
      <c r="D12" s="9">
        <v>0</v>
      </c>
      <c r="E12" s="9">
        <v>0</v>
      </c>
      <c r="F12" s="9">
        <v>0</v>
      </c>
    </row>
    <row r="13" spans="1:6" x14ac:dyDescent="0.25">
      <c r="A13" s="25" t="s">
        <v>43</v>
      </c>
      <c r="B13" s="8">
        <v>0</v>
      </c>
      <c r="C13" s="9">
        <v>0</v>
      </c>
      <c r="D13" s="9">
        <v>0</v>
      </c>
      <c r="E13" s="9">
        <v>0</v>
      </c>
      <c r="F13" s="9">
        <v>0</v>
      </c>
    </row>
    <row r="14" spans="1:6" x14ac:dyDescent="0.25">
      <c r="A14" s="13" t="s">
        <v>44</v>
      </c>
      <c r="B14" s="8">
        <v>0</v>
      </c>
      <c r="C14" s="9">
        <v>0</v>
      </c>
      <c r="D14" s="9">
        <v>0</v>
      </c>
      <c r="E14" s="9">
        <v>0</v>
      </c>
      <c r="F14" s="10">
        <v>0</v>
      </c>
    </row>
    <row r="15" spans="1:6" x14ac:dyDescent="0.25">
      <c r="A15" s="25" t="s">
        <v>45</v>
      </c>
      <c r="B15" s="8">
        <v>0</v>
      </c>
      <c r="C15" s="9">
        <v>0</v>
      </c>
      <c r="D15" s="9">
        <v>0</v>
      </c>
      <c r="E15" s="9">
        <v>0</v>
      </c>
      <c r="F15" s="10">
        <v>0</v>
      </c>
    </row>
    <row r="16" spans="1:6" x14ac:dyDescent="0.25">
      <c r="A16" s="13" t="s">
        <v>46</v>
      </c>
      <c r="B16" s="8">
        <v>0</v>
      </c>
      <c r="C16" s="9">
        <v>0</v>
      </c>
      <c r="D16" s="9">
        <v>0</v>
      </c>
      <c r="E16" s="9">
        <v>0</v>
      </c>
      <c r="F16" s="10">
        <v>0</v>
      </c>
    </row>
    <row r="17" spans="6:6" x14ac:dyDescent="0.25">
      <c r="F17" s="67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3"/>
  <sheetViews>
    <sheetView view="pageBreakPreview" topLeftCell="A28" zoomScale="130" zoomScaleNormal="100" zoomScaleSheetLayoutView="130" workbookViewId="0">
      <selection activeCell="F13" sqref="F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49.7109375" bestFit="1" customWidth="1"/>
    <col min="5" max="9" width="25.28515625" customWidth="1"/>
  </cols>
  <sheetData>
    <row r="1" spans="1:9" ht="42" customHeight="1" x14ac:dyDescent="0.25">
      <c r="A1" s="137" t="s">
        <v>114</v>
      </c>
      <c r="B1" s="137"/>
      <c r="C1" s="137"/>
      <c r="D1" s="137"/>
      <c r="E1" s="137"/>
      <c r="F1" s="137"/>
      <c r="G1" s="137"/>
      <c r="H1" s="137"/>
      <c r="I1" s="13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37" t="s">
        <v>17</v>
      </c>
      <c r="B3" s="139"/>
      <c r="C3" s="139"/>
      <c r="D3" s="139"/>
      <c r="E3" s="139"/>
      <c r="F3" s="139"/>
      <c r="G3" s="139"/>
      <c r="H3" s="139"/>
      <c r="I3" s="139"/>
    </row>
    <row r="4" spans="1:9" ht="25.5" x14ac:dyDescent="0.25">
      <c r="A4" s="189" t="s">
        <v>19</v>
      </c>
      <c r="B4" s="190"/>
      <c r="C4" s="191"/>
      <c r="D4" s="70" t="s">
        <v>20</v>
      </c>
      <c r="E4" s="70" t="s">
        <v>119</v>
      </c>
      <c r="F4" s="71" t="s">
        <v>116</v>
      </c>
      <c r="G4" s="71" t="s">
        <v>120</v>
      </c>
      <c r="H4" s="71" t="s">
        <v>112</v>
      </c>
      <c r="I4" s="71" t="s">
        <v>121</v>
      </c>
    </row>
    <row r="5" spans="1:9" x14ac:dyDescent="0.25">
      <c r="A5" s="192" t="s">
        <v>78</v>
      </c>
      <c r="B5" s="193"/>
      <c r="C5" s="193"/>
      <c r="D5" s="193"/>
      <c r="E5" s="134">
        <f>E52</f>
        <v>1014639</v>
      </c>
      <c r="F5" s="72">
        <f>F7+F24</f>
        <v>1139198.6299999999</v>
      </c>
      <c r="G5" s="72">
        <f>G7+G24</f>
        <v>1175601.08</v>
      </c>
      <c r="H5" s="72">
        <f t="shared" ref="H5:I5" si="0">H7+H24</f>
        <v>1193235.0900000001</v>
      </c>
      <c r="I5" s="72">
        <f t="shared" si="0"/>
        <v>1211133.6200000001</v>
      </c>
    </row>
    <row r="6" spans="1:9" ht="15" customHeight="1" x14ac:dyDescent="0.25">
      <c r="A6" s="184" t="s">
        <v>79</v>
      </c>
      <c r="B6" s="185"/>
      <c r="C6" s="185"/>
      <c r="D6" s="73"/>
      <c r="E6" s="123"/>
      <c r="F6" s="111"/>
      <c r="G6" s="111"/>
      <c r="H6" s="111"/>
      <c r="I6" s="112"/>
    </row>
    <row r="7" spans="1:9" ht="15" customHeight="1" x14ac:dyDescent="0.25">
      <c r="A7" s="186" t="s">
        <v>80</v>
      </c>
      <c r="B7" s="187"/>
      <c r="C7" s="188"/>
      <c r="D7" s="74" t="s">
        <v>81</v>
      </c>
      <c r="E7" s="117">
        <v>931513</v>
      </c>
      <c r="F7" s="75">
        <f>F8+F19</f>
        <v>1047254.22</v>
      </c>
      <c r="G7" s="75">
        <f>G8+G19</f>
        <v>1095995.55</v>
      </c>
      <c r="H7" s="75">
        <f t="shared" ref="H7" si="1">H8+H19</f>
        <v>1112435.48</v>
      </c>
      <c r="I7" s="75">
        <f>I8+I19</f>
        <v>1129122.01</v>
      </c>
    </row>
    <row r="8" spans="1:9" ht="15" customHeight="1" x14ac:dyDescent="0.25">
      <c r="A8" s="186" t="s">
        <v>82</v>
      </c>
      <c r="B8" s="187"/>
      <c r="C8" s="188"/>
      <c r="D8" s="74" t="s">
        <v>83</v>
      </c>
      <c r="E8" s="8">
        <v>75762</v>
      </c>
      <c r="F8" s="76">
        <v>72427.600000000006</v>
      </c>
      <c r="G8" s="75">
        <v>72427.600000000006</v>
      </c>
      <c r="H8" s="76">
        <v>73514.009999999995</v>
      </c>
      <c r="I8" s="76">
        <v>74616.72</v>
      </c>
    </row>
    <row r="9" spans="1:9" ht="25.5" customHeight="1" x14ac:dyDescent="0.25">
      <c r="A9" s="194" t="s">
        <v>84</v>
      </c>
      <c r="B9" s="195"/>
      <c r="C9" s="196"/>
      <c r="D9" s="77" t="s">
        <v>85</v>
      </c>
      <c r="E9" s="8">
        <v>70974</v>
      </c>
      <c r="F9" s="76">
        <v>72427.600000000006</v>
      </c>
      <c r="G9" s="75">
        <v>72427.600000000006</v>
      </c>
      <c r="H9" s="76">
        <v>73514.009999999995</v>
      </c>
      <c r="I9" s="78">
        <v>74616.72</v>
      </c>
    </row>
    <row r="10" spans="1:9" x14ac:dyDescent="0.25">
      <c r="A10" s="200">
        <v>3</v>
      </c>
      <c r="B10" s="201"/>
      <c r="C10" s="202"/>
      <c r="D10" s="79" t="s">
        <v>10</v>
      </c>
      <c r="E10" s="8">
        <v>70974</v>
      </c>
      <c r="F10" s="76">
        <v>72427.600000000006</v>
      </c>
      <c r="G10" s="75">
        <v>72427.600000000006</v>
      </c>
      <c r="H10" s="76">
        <v>73514.009999999995</v>
      </c>
      <c r="I10" s="78">
        <v>74616.72</v>
      </c>
    </row>
    <row r="11" spans="1:9" x14ac:dyDescent="0.25">
      <c r="A11" s="98">
        <v>32</v>
      </c>
      <c r="B11" s="99"/>
      <c r="C11" s="100"/>
      <c r="D11" s="100" t="s">
        <v>21</v>
      </c>
      <c r="E11" s="8">
        <v>75548</v>
      </c>
      <c r="F11" s="76">
        <v>72178.28</v>
      </c>
      <c r="G11" s="75">
        <v>72427.600000000006</v>
      </c>
      <c r="H11" s="76">
        <v>73514.009999999995</v>
      </c>
      <c r="I11" s="78">
        <v>74616.72</v>
      </c>
    </row>
    <row r="12" spans="1:9" x14ac:dyDescent="0.25">
      <c r="A12" s="197">
        <v>34</v>
      </c>
      <c r="B12" s="198"/>
      <c r="C12" s="199"/>
      <c r="D12" s="79" t="s">
        <v>66</v>
      </c>
      <c r="E12" s="8">
        <v>214</v>
      </c>
      <c r="F12" s="76">
        <v>249.32</v>
      </c>
      <c r="G12" s="75">
        <v>0</v>
      </c>
      <c r="H12" s="76">
        <v>0</v>
      </c>
      <c r="I12" s="78">
        <v>0</v>
      </c>
    </row>
    <row r="13" spans="1:9" x14ac:dyDescent="0.25">
      <c r="A13" s="186" t="s">
        <v>86</v>
      </c>
      <c r="B13" s="187"/>
      <c r="C13" s="188"/>
      <c r="D13" s="74" t="s">
        <v>87</v>
      </c>
      <c r="E13" s="117">
        <v>5184</v>
      </c>
      <c r="F13" s="75">
        <v>0</v>
      </c>
      <c r="G13" s="80">
        <v>0</v>
      </c>
      <c r="H13" s="80">
        <v>0</v>
      </c>
      <c r="I13" s="80">
        <v>0</v>
      </c>
    </row>
    <row r="14" spans="1:9" x14ac:dyDescent="0.25">
      <c r="A14" s="194" t="s">
        <v>131</v>
      </c>
      <c r="B14" s="195"/>
      <c r="C14" s="196"/>
      <c r="D14" s="77" t="s">
        <v>85</v>
      </c>
      <c r="E14" s="8">
        <v>5184</v>
      </c>
      <c r="F14" s="76">
        <v>0</v>
      </c>
      <c r="G14" s="80">
        <v>0</v>
      </c>
      <c r="H14" s="81">
        <v>0</v>
      </c>
      <c r="I14" s="81">
        <v>0</v>
      </c>
    </row>
    <row r="15" spans="1:9" x14ac:dyDescent="0.25">
      <c r="A15" s="200">
        <v>3</v>
      </c>
      <c r="B15" s="201"/>
      <c r="C15" s="202"/>
      <c r="D15" s="79" t="s">
        <v>10</v>
      </c>
      <c r="E15" s="8">
        <v>4212</v>
      </c>
      <c r="F15" s="76">
        <v>0</v>
      </c>
      <c r="G15" s="80">
        <v>0</v>
      </c>
      <c r="H15" s="81">
        <v>0</v>
      </c>
      <c r="I15" s="81">
        <v>0</v>
      </c>
    </row>
    <row r="16" spans="1:9" x14ac:dyDescent="0.25">
      <c r="A16" s="102">
        <v>32</v>
      </c>
      <c r="B16" s="103"/>
      <c r="C16" s="104"/>
      <c r="D16" s="104" t="s">
        <v>21</v>
      </c>
      <c r="E16" s="8">
        <v>4212</v>
      </c>
      <c r="F16" s="76">
        <v>0</v>
      </c>
      <c r="G16" s="80">
        <v>0</v>
      </c>
      <c r="H16" s="81">
        <v>0</v>
      </c>
      <c r="I16" s="81">
        <v>0</v>
      </c>
    </row>
    <row r="17" spans="1:9" ht="15" customHeight="1" x14ac:dyDescent="0.25">
      <c r="A17" s="102">
        <v>4</v>
      </c>
      <c r="B17" s="103"/>
      <c r="C17" s="104"/>
      <c r="D17" s="104" t="s">
        <v>108</v>
      </c>
      <c r="E17" s="8">
        <v>973</v>
      </c>
      <c r="F17" s="76">
        <v>0</v>
      </c>
      <c r="G17" s="80">
        <v>0</v>
      </c>
      <c r="H17" s="81">
        <v>0</v>
      </c>
      <c r="I17" s="81">
        <v>0</v>
      </c>
    </row>
    <row r="18" spans="1:9" x14ac:dyDescent="0.25">
      <c r="A18" s="197">
        <v>42</v>
      </c>
      <c r="B18" s="198"/>
      <c r="C18" s="199"/>
      <c r="D18" s="79" t="s">
        <v>28</v>
      </c>
      <c r="E18" s="8">
        <v>973</v>
      </c>
      <c r="F18" s="76">
        <v>0</v>
      </c>
      <c r="G18" s="80">
        <v>0</v>
      </c>
      <c r="H18" s="81">
        <v>0</v>
      </c>
      <c r="I18" s="81">
        <v>0</v>
      </c>
    </row>
    <row r="19" spans="1:9" x14ac:dyDescent="0.25">
      <c r="A19" s="82" t="s">
        <v>88</v>
      </c>
      <c r="B19" s="83"/>
      <c r="C19" s="84"/>
      <c r="D19" s="74" t="s">
        <v>89</v>
      </c>
      <c r="E19" s="117">
        <v>838168</v>
      </c>
      <c r="F19" s="75">
        <v>974826.62</v>
      </c>
      <c r="G19" s="75">
        <v>1023567.95</v>
      </c>
      <c r="H19" s="75">
        <v>1038921.47</v>
      </c>
      <c r="I19" s="131">
        <v>1054505.29</v>
      </c>
    </row>
    <row r="20" spans="1:9" x14ac:dyDescent="0.25">
      <c r="A20" s="194" t="s">
        <v>90</v>
      </c>
      <c r="B20" s="195"/>
      <c r="C20" s="196"/>
      <c r="D20" s="77" t="s">
        <v>91</v>
      </c>
      <c r="E20" s="8">
        <v>838168</v>
      </c>
      <c r="F20" s="76">
        <v>974826.62</v>
      </c>
      <c r="G20" s="75">
        <v>1023567.95</v>
      </c>
      <c r="H20" s="76">
        <v>1038921.47</v>
      </c>
      <c r="I20" s="78">
        <v>1054505.29</v>
      </c>
    </row>
    <row r="21" spans="1:9" x14ac:dyDescent="0.25">
      <c r="A21" s="200">
        <v>3</v>
      </c>
      <c r="B21" s="201"/>
      <c r="C21" s="202"/>
      <c r="D21" s="79" t="s">
        <v>10</v>
      </c>
      <c r="E21" s="8">
        <v>838168</v>
      </c>
      <c r="F21" s="76">
        <v>974826.62</v>
      </c>
      <c r="G21" s="75">
        <v>1023567.95</v>
      </c>
      <c r="H21" s="76">
        <v>1038921.47</v>
      </c>
      <c r="I21" s="78">
        <v>1054505.29</v>
      </c>
    </row>
    <row r="22" spans="1:9" x14ac:dyDescent="0.25">
      <c r="A22" s="165">
        <v>31</v>
      </c>
      <c r="B22" s="165"/>
      <c r="C22" s="165"/>
      <c r="D22" s="79" t="s">
        <v>11</v>
      </c>
      <c r="E22" s="8">
        <v>808662</v>
      </c>
      <c r="F22" s="76">
        <v>931963.17</v>
      </c>
      <c r="G22" s="75">
        <v>978561.33</v>
      </c>
      <c r="H22" s="76">
        <v>993239.75</v>
      </c>
      <c r="I22" s="78">
        <v>1008138.34</v>
      </c>
    </row>
    <row r="23" spans="1:9" x14ac:dyDescent="0.25">
      <c r="A23" s="159">
        <v>32</v>
      </c>
      <c r="B23" s="160"/>
      <c r="C23" s="161"/>
      <c r="D23" s="85" t="s">
        <v>21</v>
      </c>
      <c r="E23" s="9">
        <v>29506</v>
      </c>
      <c r="F23" s="76">
        <v>42863.45</v>
      </c>
      <c r="G23" s="75">
        <v>45006.62</v>
      </c>
      <c r="H23" s="76">
        <v>45681.72</v>
      </c>
      <c r="I23" s="76">
        <v>46366.95</v>
      </c>
    </row>
    <row r="24" spans="1:9" x14ac:dyDescent="0.25">
      <c r="A24" s="162" t="s">
        <v>92</v>
      </c>
      <c r="B24" s="163"/>
      <c r="C24" s="164"/>
      <c r="D24" s="86" t="s">
        <v>93</v>
      </c>
      <c r="E24" s="130">
        <v>82948</v>
      </c>
      <c r="F24" s="89">
        <f>F33+F41+F44+F48</f>
        <v>91944.41</v>
      </c>
      <c r="G24" s="89">
        <f>G33+G41+G44+G48</f>
        <v>79605.53</v>
      </c>
      <c r="H24" s="89">
        <f t="shared" ref="H24:I24" si="2">H33+H41+H44+H48</f>
        <v>80799.61</v>
      </c>
      <c r="I24" s="89">
        <f t="shared" si="2"/>
        <v>82011.61</v>
      </c>
    </row>
    <row r="25" spans="1:9" x14ac:dyDescent="0.25">
      <c r="A25" s="169" t="s">
        <v>94</v>
      </c>
      <c r="B25" s="170"/>
      <c r="C25" s="171"/>
      <c r="D25" s="90" t="s">
        <v>95</v>
      </c>
      <c r="E25" s="130">
        <v>2975</v>
      </c>
      <c r="F25" s="92">
        <v>0</v>
      </c>
      <c r="G25" s="92">
        <v>0</v>
      </c>
      <c r="H25" s="92">
        <v>0</v>
      </c>
      <c r="I25" s="92">
        <v>0</v>
      </c>
    </row>
    <row r="26" spans="1:9" x14ac:dyDescent="0.25">
      <c r="A26" s="172" t="s">
        <v>96</v>
      </c>
      <c r="B26" s="173"/>
      <c r="C26" s="174"/>
      <c r="D26" s="93" t="s">
        <v>97</v>
      </c>
      <c r="E26" s="124">
        <v>2975</v>
      </c>
      <c r="F26" s="91">
        <v>0</v>
      </c>
      <c r="G26" s="92">
        <v>0</v>
      </c>
      <c r="H26" s="91">
        <v>0</v>
      </c>
      <c r="I26" s="91">
        <v>0</v>
      </c>
    </row>
    <row r="27" spans="1:9" x14ac:dyDescent="0.25">
      <c r="A27" s="175">
        <v>3</v>
      </c>
      <c r="B27" s="176"/>
      <c r="C27" s="177"/>
      <c r="D27" s="94" t="s">
        <v>10</v>
      </c>
      <c r="E27" s="124">
        <v>2975</v>
      </c>
      <c r="F27" s="91">
        <v>0</v>
      </c>
      <c r="G27" s="92">
        <v>0</v>
      </c>
      <c r="H27" s="91">
        <v>0</v>
      </c>
      <c r="I27" s="91">
        <v>0</v>
      </c>
    </row>
    <row r="28" spans="1:9" x14ac:dyDescent="0.25">
      <c r="A28" s="178">
        <v>32</v>
      </c>
      <c r="B28" s="179"/>
      <c r="C28" s="180"/>
      <c r="D28" s="94" t="s">
        <v>21</v>
      </c>
      <c r="E28" s="124">
        <v>2975</v>
      </c>
      <c r="F28" s="91">
        <v>0</v>
      </c>
      <c r="G28" s="92">
        <v>0</v>
      </c>
      <c r="H28" s="91">
        <v>0</v>
      </c>
      <c r="I28" s="91">
        <v>0</v>
      </c>
    </row>
    <row r="29" spans="1:9" x14ac:dyDescent="0.25">
      <c r="A29" s="169" t="s">
        <v>109</v>
      </c>
      <c r="B29" s="170"/>
      <c r="C29" s="171"/>
      <c r="D29" s="90" t="s">
        <v>110</v>
      </c>
      <c r="E29" s="130">
        <v>12400</v>
      </c>
      <c r="F29" s="92">
        <v>0</v>
      </c>
      <c r="G29" s="92">
        <v>0</v>
      </c>
      <c r="H29" s="92">
        <v>0</v>
      </c>
      <c r="I29" s="92">
        <v>0</v>
      </c>
    </row>
    <row r="30" spans="1:9" x14ac:dyDescent="0.25">
      <c r="A30" s="181" t="s">
        <v>130</v>
      </c>
      <c r="B30" s="182"/>
      <c r="C30" s="183"/>
      <c r="D30" s="94" t="s">
        <v>85</v>
      </c>
      <c r="E30" s="124">
        <v>12400</v>
      </c>
      <c r="F30" s="91">
        <v>0</v>
      </c>
      <c r="G30" s="92">
        <v>0</v>
      </c>
      <c r="H30" s="91">
        <v>0</v>
      </c>
      <c r="I30" s="91">
        <v>0</v>
      </c>
    </row>
    <row r="31" spans="1:9" x14ac:dyDescent="0.25">
      <c r="A31" s="108">
        <v>4</v>
      </c>
      <c r="B31" s="109"/>
      <c r="C31" s="110"/>
      <c r="D31" s="94" t="s">
        <v>12</v>
      </c>
      <c r="E31" s="124">
        <v>12400</v>
      </c>
      <c r="F31" s="91">
        <v>0</v>
      </c>
      <c r="G31" s="92">
        <v>0</v>
      </c>
      <c r="H31" s="91">
        <v>0</v>
      </c>
      <c r="I31" s="91">
        <v>0</v>
      </c>
    </row>
    <row r="32" spans="1:9" x14ac:dyDescent="0.25">
      <c r="A32" s="105">
        <v>42</v>
      </c>
      <c r="B32" s="106"/>
      <c r="C32" s="107"/>
      <c r="D32" s="94" t="s">
        <v>28</v>
      </c>
      <c r="E32" s="124">
        <v>12400</v>
      </c>
      <c r="F32" s="91">
        <v>0</v>
      </c>
      <c r="G32" s="92">
        <v>0</v>
      </c>
      <c r="H32" s="91">
        <v>0</v>
      </c>
      <c r="I32" s="91">
        <v>0</v>
      </c>
    </row>
    <row r="33" spans="1:9" x14ac:dyDescent="0.25">
      <c r="A33" s="162" t="s">
        <v>98</v>
      </c>
      <c r="B33" s="163"/>
      <c r="C33" s="164"/>
      <c r="D33" s="95" t="s">
        <v>99</v>
      </c>
      <c r="E33" s="130">
        <v>22361</v>
      </c>
      <c r="F33" s="89">
        <v>35926.629999999997</v>
      </c>
      <c r="G33" s="89">
        <v>23587.75</v>
      </c>
      <c r="H33" s="89">
        <v>23941.57</v>
      </c>
      <c r="I33" s="89">
        <v>24300.69</v>
      </c>
    </row>
    <row r="34" spans="1:9" x14ac:dyDescent="0.25">
      <c r="A34" s="166" t="s">
        <v>127</v>
      </c>
      <c r="B34" s="167"/>
      <c r="C34" s="168"/>
      <c r="D34" s="96" t="s">
        <v>128</v>
      </c>
      <c r="E34" s="124">
        <v>22361</v>
      </c>
      <c r="F34" s="88">
        <v>35926.629999999997</v>
      </c>
      <c r="G34" s="89">
        <v>23587.75</v>
      </c>
      <c r="H34" s="88">
        <v>23941.57</v>
      </c>
      <c r="I34" s="88">
        <v>24300.69</v>
      </c>
    </row>
    <row r="35" spans="1:9" x14ac:dyDescent="0.25">
      <c r="A35" s="175">
        <v>32</v>
      </c>
      <c r="B35" s="176"/>
      <c r="C35" s="177"/>
      <c r="D35" s="94" t="s">
        <v>21</v>
      </c>
      <c r="E35" s="124">
        <v>21941</v>
      </c>
      <c r="F35" s="88">
        <v>35146.68</v>
      </c>
      <c r="G35" s="89">
        <v>23129.72</v>
      </c>
      <c r="H35" s="88">
        <v>23476.67</v>
      </c>
      <c r="I35" s="88">
        <v>23828.82</v>
      </c>
    </row>
    <row r="36" spans="1:9" x14ac:dyDescent="0.25">
      <c r="A36" s="178">
        <v>42</v>
      </c>
      <c r="B36" s="179"/>
      <c r="C36" s="180"/>
      <c r="D36" s="94" t="s">
        <v>129</v>
      </c>
      <c r="E36" s="124">
        <v>420</v>
      </c>
      <c r="F36" s="88">
        <v>779.95</v>
      </c>
      <c r="G36" s="97">
        <v>458.03</v>
      </c>
      <c r="H36" s="88">
        <v>464.9</v>
      </c>
      <c r="I36" s="88">
        <v>471.87</v>
      </c>
    </row>
    <row r="37" spans="1:9" x14ac:dyDescent="0.25">
      <c r="A37" s="162" t="s">
        <v>123</v>
      </c>
      <c r="B37" s="163"/>
      <c r="C37" s="164"/>
      <c r="D37" s="95" t="s">
        <v>124</v>
      </c>
      <c r="E37" s="130">
        <v>978</v>
      </c>
      <c r="F37" s="89">
        <v>0</v>
      </c>
      <c r="G37" s="89">
        <v>0</v>
      </c>
      <c r="H37" s="89">
        <v>0</v>
      </c>
      <c r="I37" s="89">
        <v>0</v>
      </c>
    </row>
    <row r="38" spans="1:9" x14ac:dyDescent="0.25">
      <c r="A38" s="126" t="s">
        <v>125</v>
      </c>
      <c r="B38" s="127"/>
      <c r="C38" s="128"/>
      <c r="D38" s="129" t="s">
        <v>126</v>
      </c>
      <c r="E38" s="124">
        <v>978</v>
      </c>
      <c r="F38" s="88">
        <v>0</v>
      </c>
      <c r="G38" s="89">
        <v>0</v>
      </c>
      <c r="H38" s="88">
        <v>0</v>
      </c>
      <c r="I38" s="88">
        <v>0</v>
      </c>
    </row>
    <row r="39" spans="1:9" x14ac:dyDescent="0.25">
      <c r="A39" s="126">
        <v>3</v>
      </c>
      <c r="B39" s="127"/>
      <c r="C39" s="128"/>
      <c r="D39" s="129" t="s">
        <v>10</v>
      </c>
      <c r="E39" s="124">
        <v>978</v>
      </c>
      <c r="F39" s="88">
        <v>0</v>
      </c>
      <c r="G39" s="89">
        <v>0</v>
      </c>
      <c r="H39" s="88">
        <v>0</v>
      </c>
      <c r="I39" s="88">
        <v>0</v>
      </c>
    </row>
    <row r="40" spans="1:9" x14ac:dyDescent="0.25">
      <c r="A40" s="120"/>
      <c r="B40" s="121">
        <v>32</v>
      </c>
      <c r="C40" s="122"/>
      <c r="D40" s="87" t="s">
        <v>21</v>
      </c>
      <c r="E40" s="124">
        <v>978</v>
      </c>
      <c r="F40" s="88">
        <v>0</v>
      </c>
      <c r="G40" s="89">
        <v>0</v>
      </c>
      <c r="H40" s="88">
        <v>0</v>
      </c>
      <c r="I40" s="88">
        <v>0</v>
      </c>
    </row>
    <row r="41" spans="1:9" x14ac:dyDescent="0.25">
      <c r="A41" s="166" t="s">
        <v>122</v>
      </c>
      <c r="B41" s="167"/>
      <c r="C41" s="168"/>
      <c r="D41" s="95" t="s">
        <v>101</v>
      </c>
      <c r="E41" s="130">
        <v>19088</v>
      </c>
      <c r="F41" s="89">
        <v>21246.959999999999</v>
      </c>
      <c r="G41" s="89">
        <v>21246.959999999999</v>
      </c>
      <c r="H41" s="89">
        <v>21565.66</v>
      </c>
      <c r="I41" s="89">
        <v>21889.15</v>
      </c>
    </row>
    <row r="42" spans="1:9" x14ac:dyDescent="0.25">
      <c r="A42" s="175">
        <v>4</v>
      </c>
      <c r="B42" s="176"/>
      <c r="C42" s="177"/>
      <c r="D42" s="96" t="s">
        <v>91</v>
      </c>
      <c r="E42" s="124">
        <v>19088</v>
      </c>
      <c r="F42" s="88">
        <v>21246.959999999999</v>
      </c>
      <c r="G42" s="89">
        <v>21246.959999999999</v>
      </c>
      <c r="H42" s="88">
        <v>21565.66</v>
      </c>
      <c r="I42" s="88">
        <v>21889.15</v>
      </c>
    </row>
    <row r="43" spans="1:9" x14ac:dyDescent="0.25">
      <c r="A43" s="178">
        <v>42</v>
      </c>
      <c r="B43" s="179"/>
      <c r="C43" s="180"/>
      <c r="D43" s="87" t="s">
        <v>12</v>
      </c>
      <c r="E43" s="124">
        <v>19088</v>
      </c>
      <c r="F43" s="88">
        <v>21246.959999999999</v>
      </c>
      <c r="G43" s="89">
        <v>21246.959999999999</v>
      </c>
      <c r="H43" s="88">
        <v>21565.66</v>
      </c>
      <c r="I43" s="88">
        <v>21889.15</v>
      </c>
    </row>
    <row r="44" spans="1:9" x14ac:dyDescent="0.25">
      <c r="A44" s="162" t="s">
        <v>100</v>
      </c>
      <c r="B44" s="163"/>
      <c r="C44" s="164"/>
      <c r="D44" s="95" t="s">
        <v>28</v>
      </c>
      <c r="E44" s="130">
        <v>35839</v>
      </c>
      <c r="F44" s="89">
        <v>34380.32</v>
      </c>
      <c r="G44" s="89">
        <v>34380.32</v>
      </c>
      <c r="H44" s="89">
        <v>34896.019999999997</v>
      </c>
      <c r="I44" s="89">
        <v>35419.47</v>
      </c>
    </row>
    <row r="45" spans="1:9" x14ac:dyDescent="0.25">
      <c r="A45" s="166" t="s">
        <v>90</v>
      </c>
      <c r="B45" s="167"/>
      <c r="C45" s="168"/>
      <c r="D45" s="125" t="s">
        <v>103</v>
      </c>
      <c r="E45" s="132">
        <v>35839</v>
      </c>
      <c r="F45" s="133">
        <v>34380.32</v>
      </c>
      <c r="G45" s="89">
        <v>34380.32</v>
      </c>
      <c r="H45" s="133">
        <v>34896.019999999997</v>
      </c>
      <c r="I45" s="133">
        <v>35419.47</v>
      </c>
    </row>
    <row r="46" spans="1:9" x14ac:dyDescent="0.25">
      <c r="A46" s="175">
        <v>4</v>
      </c>
      <c r="B46" s="176"/>
      <c r="C46" s="177"/>
      <c r="D46" s="96" t="s">
        <v>91</v>
      </c>
      <c r="E46" s="124">
        <v>35839</v>
      </c>
      <c r="F46" s="88">
        <v>34380.32</v>
      </c>
      <c r="G46" s="89">
        <v>34380.32</v>
      </c>
      <c r="H46" s="88">
        <v>34896.019999999997</v>
      </c>
      <c r="I46" s="88">
        <v>35419.47</v>
      </c>
    </row>
    <row r="47" spans="1:9" x14ac:dyDescent="0.25">
      <c r="A47" s="178">
        <v>42</v>
      </c>
      <c r="B47" s="179"/>
      <c r="C47" s="180"/>
      <c r="D47" s="87" t="s">
        <v>10</v>
      </c>
      <c r="E47" s="124">
        <v>35839</v>
      </c>
      <c r="F47" s="88">
        <v>34380.32</v>
      </c>
      <c r="G47" s="89">
        <v>34380.32</v>
      </c>
      <c r="H47" s="88">
        <v>34896.019999999997</v>
      </c>
      <c r="I47" s="88">
        <v>35419.47</v>
      </c>
    </row>
    <row r="48" spans="1:9" x14ac:dyDescent="0.25">
      <c r="A48" s="162" t="s">
        <v>102</v>
      </c>
      <c r="B48" s="163"/>
      <c r="C48" s="164"/>
      <c r="D48" s="95" t="s">
        <v>104</v>
      </c>
      <c r="E48" s="130">
        <v>348</v>
      </c>
      <c r="F48" s="89">
        <v>390.5</v>
      </c>
      <c r="G48" s="89">
        <v>390.5</v>
      </c>
      <c r="H48" s="89">
        <v>396.36</v>
      </c>
      <c r="I48" s="89">
        <v>402.3</v>
      </c>
    </row>
    <row r="49" spans="1:9" x14ac:dyDescent="0.25">
      <c r="A49" s="166" t="s">
        <v>90</v>
      </c>
      <c r="B49" s="167"/>
      <c r="C49" s="168"/>
      <c r="D49" s="125" t="s">
        <v>104</v>
      </c>
      <c r="E49" s="124">
        <v>348</v>
      </c>
      <c r="F49" s="91">
        <v>390.5</v>
      </c>
      <c r="G49" s="92">
        <v>390.5</v>
      </c>
      <c r="H49" s="91">
        <v>396.36</v>
      </c>
      <c r="I49" s="91">
        <v>402.3</v>
      </c>
    </row>
    <row r="50" spans="1:9" x14ac:dyDescent="0.25">
      <c r="A50" s="175">
        <v>3</v>
      </c>
      <c r="B50" s="176"/>
      <c r="C50" s="177"/>
      <c r="D50" s="96" t="s">
        <v>91</v>
      </c>
      <c r="E50" s="124">
        <v>348</v>
      </c>
      <c r="F50" s="91">
        <v>390.5</v>
      </c>
      <c r="G50" s="92">
        <v>390.5</v>
      </c>
      <c r="H50" s="91">
        <v>396.36</v>
      </c>
      <c r="I50" s="91">
        <v>402.3</v>
      </c>
    </row>
    <row r="51" spans="1:9" x14ac:dyDescent="0.25">
      <c r="A51" s="178">
        <v>32</v>
      </c>
      <c r="B51" s="179"/>
      <c r="C51" s="180"/>
      <c r="D51" s="87" t="s">
        <v>10</v>
      </c>
      <c r="E51" s="124">
        <v>348</v>
      </c>
      <c r="F51" s="91">
        <v>390.5</v>
      </c>
      <c r="G51" s="92">
        <v>390.5</v>
      </c>
      <c r="H51" s="91">
        <v>396.36</v>
      </c>
      <c r="I51" s="91">
        <v>402.3</v>
      </c>
    </row>
    <row r="52" spans="1:9" ht="18.75" x14ac:dyDescent="0.3">
      <c r="A52" s="166"/>
      <c r="B52" s="167"/>
      <c r="C52" s="168"/>
      <c r="D52" s="101"/>
      <c r="E52" s="130">
        <v>1014639</v>
      </c>
      <c r="F52" s="89">
        <f>F7+F24</f>
        <v>1139198.6299999999</v>
      </c>
      <c r="G52" s="89">
        <v>1175601.08</v>
      </c>
      <c r="H52" s="89">
        <v>1193235.0900000001</v>
      </c>
      <c r="I52" s="89">
        <v>1211133.6200000001</v>
      </c>
    </row>
    <row r="53" spans="1:9" ht="18.75" x14ac:dyDescent="0.3">
      <c r="A53" s="114"/>
      <c r="B53" s="115"/>
      <c r="C53" s="115"/>
      <c r="D53" s="87"/>
      <c r="E53" s="124"/>
      <c r="F53" s="87"/>
      <c r="G53" s="87"/>
      <c r="H53" s="87"/>
      <c r="I53" s="87"/>
    </row>
  </sheetData>
  <mergeCells count="42">
    <mergeCell ref="A52:C52"/>
    <mergeCell ref="A48:C48"/>
    <mergeCell ref="A49:C49"/>
    <mergeCell ref="A50:C50"/>
    <mergeCell ref="A51:C51"/>
    <mergeCell ref="A43:C43"/>
    <mergeCell ref="A44:C44"/>
    <mergeCell ref="A45:C45"/>
    <mergeCell ref="A46:C46"/>
    <mergeCell ref="A47:C47"/>
    <mergeCell ref="A41:C41"/>
    <mergeCell ref="A42:C42"/>
    <mergeCell ref="A37:C37"/>
    <mergeCell ref="A35:C35"/>
    <mergeCell ref="A36:C36"/>
    <mergeCell ref="A8:C8"/>
    <mergeCell ref="A9:C9"/>
    <mergeCell ref="A12:C12"/>
    <mergeCell ref="A10:C10"/>
    <mergeCell ref="A21:C21"/>
    <mergeCell ref="A13:C13"/>
    <mergeCell ref="A14:C14"/>
    <mergeCell ref="A15:C15"/>
    <mergeCell ref="A18:C18"/>
    <mergeCell ref="A20:C20"/>
    <mergeCell ref="A6:C6"/>
    <mergeCell ref="A7:C7"/>
    <mergeCell ref="A1:I1"/>
    <mergeCell ref="A3:I3"/>
    <mergeCell ref="A4:C4"/>
    <mergeCell ref="A5:D5"/>
    <mergeCell ref="A23:C23"/>
    <mergeCell ref="A24:C24"/>
    <mergeCell ref="A22:C22"/>
    <mergeCell ref="A34:C34"/>
    <mergeCell ref="A25:C25"/>
    <mergeCell ref="A26:C26"/>
    <mergeCell ref="A27:C27"/>
    <mergeCell ref="A28:C28"/>
    <mergeCell ref="A33:C33"/>
    <mergeCell ref="A29:C29"/>
    <mergeCell ref="A30:C30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2024-10-24T07:42:36Z</cp:lastPrinted>
  <dcterms:created xsi:type="dcterms:W3CDTF">2022-08-12T12:51:27Z</dcterms:created>
  <dcterms:modified xsi:type="dcterms:W3CDTF">2025-10-14T12:24:44Z</dcterms:modified>
</cp:coreProperties>
</file>